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ario.gutierrez\OneDrive - Coordinador Eléctrico Nacional\Documentos\1. DLT\2024\5. Licitación DE04 OA\2. Bases\Rev.0\01 Bases Administrativas Generales_BAG\Anexo 2 BAG\"/>
    </mc:Choice>
  </mc:AlternateContent>
  <xr:revisionPtr revIDLastSave="46" documentId="13_ncr:1_{ADD6BD27-CC49-49E3-B95F-07E375E01BC6}" xr6:coauthVersionLast="47" xr6:coauthVersionMax="47" xr10:uidLastSave="{3DF27BB0-569D-4731-999A-6129DD59DD99}"/>
  <bookViews>
    <workbookView xWindow="28680" yWindow="-120" windowWidth="29040" windowHeight="15840" firstSheet="3" xr2:uid="{14B71F8B-8975-4121-9273-75687E9586CA}"/>
  </bookViews>
  <sheets>
    <sheet name="Cálculos ratios" sheetId="1" r:id="rId1"/>
    <sheet name="Estado de Situación" sheetId="2" r:id="rId2"/>
    <sheet name="Estado de Resultados" sheetId="3" r:id="rId3"/>
    <sheet name="SOE" sheetId="5" r:id="rId4"/>
    <sheet name="Instrucciones " sheetId="4" r:id="rId5"/>
  </sheets>
  <definedNames>
    <definedName name="_xlnm.Print_Area" localSheetId="0">'Cálculos ratios'!$A$1:$E$35</definedName>
    <definedName name="_xlnm.Print_Area" localSheetId="1">'Estado de Situación'!$A$1:$I$30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I13" i="2"/>
  <c r="G13" i="2"/>
  <c r="G20" i="2"/>
  <c r="G20" i="5"/>
  <c r="H20" i="5"/>
  <c r="I4" i="1" s="1"/>
  <c r="D33" i="1"/>
  <c r="E33" i="1"/>
  <c r="D34" i="1"/>
  <c r="E34" i="1"/>
  <c r="C34" i="1"/>
  <c r="C33" i="1"/>
  <c r="C37" i="1"/>
  <c r="E37" i="1"/>
  <c r="B23" i="3"/>
  <c r="C35" i="1" l="1"/>
  <c r="C39" i="1" s="1"/>
  <c r="H35" i="2"/>
  <c r="I35" i="2"/>
  <c r="G35" i="2"/>
  <c r="L3" i="1"/>
  <c r="L4" i="1"/>
  <c r="L5" i="1"/>
  <c r="L6" i="1"/>
  <c r="L20" i="1" s="1"/>
  <c r="M20" i="1" s="1"/>
  <c r="O20" i="1" s="1"/>
  <c r="L7" i="1"/>
  <c r="L21" i="1" s="1"/>
  <c r="M21" i="1" s="1"/>
  <c r="O21" i="1" s="1"/>
  <c r="L8" i="1"/>
  <c r="L22" i="1" s="1"/>
  <c r="M22" i="1" s="1"/>
  <c r="O22" i="1" s="1"/>
  <c r="L9" i="1"/>
  <c r="L23" i="1" s="1"/>
  <c r="M23" i="1" s="1"/>
  <c r="O23" i="1" s="1"/>
  <c r="L10" i="1"/>
  <c r="L24" i="1" s="1"/>
  <c r="M24" i="1" s="1"/>
  <c r="O24" i="1" s="1"/>
  <c r="L11" i="1"/>
  <c r="L25" i="1" s="1"/>
  <c r="M25" i="1" s="1"/>
  <c r="O25" i="1" s="1"/>
  <c r="N26" i="1"/>
  <c r="P25" i="1" l="1"/>
  <c r="G27" i="2"/>
  <c r="H27" i="2" l="1"/>
  <c r="I27" i="2"/>
  <c r="C28" i="1" l="1"/>
  <c r="D28" i="1"/>
  <c r="B14" i="2"/>
  <c r="E30" i="1"/>
  <c r="E35" i="1" l="1"/>
  <c r="E39" i="1" s="1"/>
  <c r="D35" i="1"/>
  <c r="D39" i="1" s="1"/>
  <c r="C3" i="1"/>
  <c r="D30" i="1" l="1"/>
  <c r="C30" i="1"/>
  <c r="D23" i="3" l="1"/>
  <c r="C23" i="3"/>
  <c r="D8" i="3"/>
  <c r="D16" i="3" s="1"/>
  <c r="D18" i="3" s="1"/>
  <c r="C8" i="3"/>
  <c r="C16" i="3" s="1"/>
  <c r="C18" i="3" s="1"/>
  <c r="B8" i="3"/>
  <c r="B16" i="3" s="1"/>
  <c r="B18" i="3" s="1"/>
  <c r="I29" i="2"/>
  <c r="H29" i="2"/>
  <c r="G29" i="2"/>
  <c r="D22" i="2"/>
  <c r="C22" i="2"/>
  <c r="B22" i="2"/>
  <c r="I20" i="2"/>
  <c r="E23" i="1" s="1"/>
  <c r="H20" i="2"/>
  <c r="D23" i="1" s="1"/>
  <c r="C23" i="1"/>
  <c r="D14" i="2"/>
  <c r="C14" i="2"/>
  <c r="E22" i="1"/>
  <c r="H13" i="2"/>
  <c r="E28" i="1"/>
  <c r="E27" i="1"/>
  <c r="D27" i="1"/>
  <c r="C27" i="1"/>
  <c r="E26" i="1"/>
  <c r="D26" i="1"/>
  <c r="C26" i="1"/>
  <c r="E5" i="1"/>
  <c r="D5" i="1"/>
  <c r="C5" i="1"/>
  <c r="E4" i="1"/>
  <c r="D4" i="1"/>
  <c r="C4" i="1"/>
  <c r="E3" i="1"/>
  <c r="D3" i="1"/>
  <c r="C6" i="1" l="1"/>
  <c r="C9" i="1" s="1"/>
  <c r="C17" i="1" s="1"/>
  <c r="C29" i="1"/>
  <c r="C31" i="1" s="1"/>
  <c r="C20" i="1"/>
  <c r="L13" i="1" s="1"/>
  <c r="D25" i="3"/>
  <c r="C25" i="3"/>
  <c r="B25" i="3"/>
  <c r="E6" i="1"/>
  <c r="E9" i="1" s="1"/>
  <c r="E17" i="1" s="1"/>
  <c r="E24" i="1"/>
  <c r="H21" i="2"/>
  <c r="H30" i="2" s="1"/>
  <c r="G21" i="2"/>
  <c r="G30" i="2" s="1"/>
  <c r="C22" i="1"/>
  <c r="C24" i="1" s="1"/>
  <c r="B30" i="2"/>
  <c r="C30" i="2"/>
  <c r="D6" i="1"/>
  <c r="D9" i="1" s="1"/>
  <c r="D17" i="1" s="1"/>
  <c r="D29" i="1"/>
  <c r="D31" i="1" s="1"/>
  <c r="E29" i="1"/>
  <c r="E31" i="1" s="1"/>
  <c r="I21" i="2"/>
  <c r="I30" i="2" s="1"/>
  <c r="D30" i="2"/>
  <c r="D22" i="1"/>
  <c r="D24" i="1" s="1"/>
  <c r="G36" i="2" l="1"/>
  <c r="I36" i="2"/>
  <c r="H36" i="2"/>
  <c r="C18" i="1"/>
  <c r="D18" i="1"/>
  <c r="L12" i="1"/>
  <c r="R12" i="1" s="1"/>
  <c r="C16" i="1"/>
  <c r="L16" i="1"/>
  <c r="R16" i="1" s="1"/>
  <c r="L19" i="1"/>
  <c r="R19" i="1" s="1"/>
  <c r="L17" i="1"/>
  <c r="R17" i="1" s="1"/>
  <c r="M19" i="1"/>
  <c r="O19" i="1" s="1"/>
  <c r="M16" i="1"/>
  <c r="M17" i="1"/>
  <c r="O17" i="1" s="1"/>
  <c r="E18" i="1"/>
  <c r="F18" i="1" l="1"/>
  <c r="L18" i="1" l="1"/>
  <c r="R18" i="1" s="1"/>
  <c r="O18" i="1" l="1"/>
  <c r="M18" i="1"/>
  <c r="P20" i="1" l="1"/>
  <c r="O27" i="1"/>
  <c r="O29" i="1" l="1"/>
  <c r="O30" i="1" s="1"/>
  <c r="O31" i="1" s="1"/>
</calcChain>
</file>

<file path=xl/sharedStrings.xml><?xml version="1.0" encoding="utf-8"?>
<sst xmlns="http://schemas.openxmlformats.org/spreadsheetml/2006/main" count="221" uniqueCount="164">
  <si>
    <t>[Proponente]</t>
  </si>
  <si>
    <t>Monto en Millones USD</t>
  </si>
  <si>
    <t>Ingresos</t>
  </si>
  <si>
    <t>Diferencia deuda CMF - deuda bancaria balance (c/p y l/p)</t>
  </si>
  <si>
    <t>endeudamiento</t>
  </si>
  <si>
    <t>DFN/Ebitda</t>
  </si>
  <si>
    <t>obras paralizadas</t>
  </si>
  <si>
    <t>eventos com (-)</t>
  </si>
  <si>
    <t>índice accidentabilidad</t>
  </si>
  <si>
    <t>índice siniestralidad</t>
  </si>
  <si>
    <t>SOE/patrimonio</t>
  </si>
  <si>
    <t>Costo de Venta</t>
  </si>
  <si>
    <t>SOE</t>
  </si>
  <si>
    <t>Gastos de Administración y Ventas</t>
  </si>
  <si>
    <t>VI referencial de obras ofertadas</t>
  </si>
  <si>
    <t>Resultado Operacional</t>
  </si>
  <si>
    <t>Eventos comerciales negativos Bolcom, Dicom o equivalentes, ultimos 12 meses</t>
  </si>
  <si>
    <t>Depreciación(*)</t>
  </si>
  <si>
    <t>N° de obras en litigio</t>
  </si>
  <si>
    <t>Amortización</t>
  </si>
  <si>
    <t>obras paralizadas o intervenidas últimos 5 años (si o no)</t>
  </si>
  <si>
    <r>
      <t xml:space="preserve">EBITDA  </t>
    </r>
    <r>
      <rPr>
        <b/>
        <i/>
        <sz val="14"/>
        <color theme="1"/>
        <rFont val="Calibri"/>
        <family val="2"/>
        <scheme val="minor"/>
      </rPr>
      <t>*</t>
    </r>
  </si>
  <si>
    <t>Cumplimiento obligaciones laborales y previsionales (si o no)</t>
  </si>
  <si>
    <t>Índice de accidentabilidad</t>
  </si>
  <si>
    <r>
      <t>(</t>
    </r>
    <r>
      <rPr>
        <sz val="14"/>
        <color theme="1"/>
        <rFont val="Calibri"/>
        <family val="2"/>
        <scheme val="minor"/>
      </rPr>
      <t>*</t>
    </r>
    <r>
      <rPr>
        <sz val="12"/>
        <color theme="1"/>
        <rFont val="Calibri"/>
        <family val="2"/>
        <scheme val="minor"/>
      </rPr>
      <t>) Se incluye la Depreciación y Amortización con signo positivo sólo si estos items están incluidos en el costo de Venta y/o en Gastos de Administración ventas</t>
    </r>
  </si>
  <si>
    <t>Índice de siniestralidad</t>
  </si>
  <si>
    <t>Valor de Inversión referencia/patrimonio neto total &lt;=3</t>
  </si>
  <si>
    <t>Valor de Inversión referencia/volumen de negocios &lt;= 0,8</t>
  </si>
  <si>
    <t>ratio</t>
  </si>
  <si>
    <t>cumplimiento</t>
  </si>
  <si>
    <t>ponderación</t>
  </si>
  <si>
    <t>puntaje</t>
  </si>
  <si>
    <t>7.2.9 b)</t>
  </si>
  <si>
    <t>Deuda Total / Patrimonio Neto</t>
  </si>
  <si>
    <t>ratios financieros</t>
  </si>
  <si>
    <t>Endeudamiento</t>
  </si>
  <si>
    <t>Deuda financiera Neta / EBITDA</t>
  </si>
  <si>
    <t>Endeudamiento corregido</t>
  </si>
  <si>
    <t>Deuda financiera Neta / EBITDA 
ponderada por año</t>
  </si>
  <si>
    <t>SOE/patrimonio neto total</t>
  </si>
  <si>
    <t>7.2.9 d)</t>
  </si>
  <si>
    <t>Volumen de negocios (últimos 3 años)</t>
  </si>
  <si>
    <t>Eventos comerciales negativos Dicom, Bolcom o equivalentes, ultimos 12 meses</t>
  </si>
  <si>
    <t>ratios técnicos</t>
  </si>
  <si>
    <t>Pasivos Corrientes</t>
  </si>
  <si>
    <t>Pasivos no Corrientes</t>
  </si>
  <si>
    <t>Pasivos Totales (Deuda Total)</t>
  </si>
  <si>
    <t>Capital emitido</t>
  </si>
  <si>
    <t>Ganancias Acumuladas</t>
  </si>
  <si>
    <t>Calificación total ponderada</t>
  </si>
  <si>
    <t>Otras reservas</t>
  </si>
  <si>
    <t>Patrimonio neto atribuible a los propietarios de la controladora</t>
  </si>
  <si>
    <t>Protestos sin aclarar (si o no)</t>
  </si>
  <si>
    <t>Participaciones no controladoras</t>
  </si>
  <si>
    <t>Deuda por cotizaciones previsionales y/o de salud impagas</t>
  </si>
  <si>
    <t>Patrimonio neto total</t>
  </si>
  <si>
    <t>Accidentes fatales últimos 12 meses (si o no)</t>
  </si>
  <si>
    <t xml:space="preserve"> </t>
  </si>
  <si>
    <t>Pasivos financieros corrientes</t>
  </si>
  <si>
    <t>Pasivos financieros no corrientes</t>
  </si>
  <si>
    <t>Deuda financiera</t>
  </si>
  <si>
    <t>Efectivo y Equivalente al Efectivo</t>
  </si>
  <si>
    <t>Deuda Financiera Neta</t>
  </si>
  <si>
    <t>A completar por el Proponente</t>
  </si>
  <si>
    <t>Indicar Documento de donde se obtiene la información para "columma B" Activos Año 2025</t>
  </si>
  <si>
    <t>Indicar Documento de donde se obtiene la información para "columma C" Activos Año 2024</t>
  </si>
  <si>
    <t>Indicar Documento de donde se obtiene la información para "columma D" Activos Año 2023</t>
  </si>
  <si>
    <t>Indicar Documento de donde se obtiene la información para "columma G" Pasivos Año 2025</t>
  </si>
  <si>
    <t>Indicar Documento de donde se obtiene la información para "columma H" Pasivos Año 2024</t>
  </si>
  <si>
    <t>Indicar Documento de donde se obtiene la información para "columma I" Pasivos Año 2023</t>
  </si>
  <si>
    <t>Nombre de Documento</t>
  </si>
  <si>
    <t>Página</t>
  </si>
  <si>
    <t>Activos</t>
  </si>
  <si>
    <t>Pasivo y patrimonio</t>
  </si>
  <si>
    <t>Activos corrientes</t>
  </si>
  <si>
    <t>Pasivos corrientes</t>
  </si>
  <si>
    <t>Efectivo y equivalente al efectivo</t>
  </si>
  <si>
    <t>Otros pasivos financieros corrientes</t>
  </si>
  <si>
    <t>Otros activos financieros corrientes</t>
  </si>
  <si>
    <t>Pasivos por arrendamiento financiero corriente</t>
  </si>
  <si>
    <t>Otros activos no financieros corrientes</t>
  </si>
  <si>
    <t>Cuentas por pagar com. y otras cuentas por pagar</t>
  </si>
  <si>
    <t>Deudores com. y otras cuentas por cobrar</t>
  </si>
  <si>
    <t>Cuentas por pagar a entidades relacionadas</t>
  </si>
  <si>
    <t>Cuentas por cobrar a entidades relacionadas</t>
  </si>
  <si>
    <t>Otros pasivos no financieros corrientes</t>
  </si>
  <si>
    <t>Inventarios</t>
  </si>
  <si>
    <t>Pasivos por impuestos</t>
  </si>
  <si>
    <t>Activos por impuestos corrientes</t>
  </si>
  <si>
    <t>Total pasivo corriente</t>
  </si>
  <si>
    <t>Total activos corrientes</t>
  </si>
  <si>
    <t>Pasivos no corrientes</t>
  </si>
  <si>
    <t>Otros pasivos financieros no corrientes</t>
  </si>
  <si>
    <t>Activos no corrientes</t>
  </si>
  <si>
    <t>Pasivos por arrendamiento financiero no corriente</t>
  </si>
  <si>
    <t>Otros activos financieros no corriente</t>
  </si>
  <si>
    <t>Otras cuentas por pagar no corrientes</t>
  </si>
  <si>
    <t>Activos intangibles distintos de la plusvalía</t>
  </si>
  <si>
    <t>Pasivos por impuestos diferidos</t>
  </si>
  <si>
    <t>Propiedades, plantas y equipos</t>
  </si>
  <si>
    <t>Total pasivos no corrientes</t>
  </si>
  <si>
    <t>Activos por impuestos diferidos</t>
  </si>
  <si>
    <t>Pasivos totales</t>
  </si>
  <si>
    <t>Total activos no corrientes</t>
  </si>
  <si>
    <t>Patrimonio neto</t>
  </si>
  <si>
    <t>Capital emitido y pagado</t>
  </si>
  <si>
    <t>Ganancias (pérdidas) acumuladas</t>
  </si>
  <si>
    <t>Patrimonio neto atribuible a los propietarios de la</t>
  </si>
  <si>
    <t>controladora</t>
  </si>
  <si>
    <t>Activos totales</t>
  </si>
  <si>
    <t>Total patrimonio y pasivos</t>
  </si>
  <si>
    <t>Validación</t>
  </si>
  <si>
    <t>ESTADO DE RESULTADOS</t>
  </si>
  <si>
    <t>Indicar Documento de donde se obtiene la información para "columma B" 01-01-2025 a 31-12-2025</t>
  </si>
  <si>
    <t>Indicar Documento de donde se obtiene la información para "columma C" 01-01-2024 a 31-12-2024</t>
  </si>
  <si>
    <t>Indicar Documento de donde se obtiene la información para "columma D" 01-01-2023 a 31-12-2023</t>
  </si>
  <si>
    <t>Ingresos de actividades ordinarias</t>
  </si>
  <si>
    <t>Costo de ventas</t>
  </si>
  <si>
    <t>Ganancia bruta</t>
  </si>
  <si>
    <t>Gastos de administración</t>
  </si>
  <si>
    <t>Otras ganancias (pérdidas)</t>
  </si>
  <si>
    <t>Ingresos financieros</t>
  </si>
  <si>
    <t>Costos financieros</t>
  </si>
  <si>
    <t>Diferencias de cambio</t>
  </si>
  <si>
    <t>Resultados por unidades de reajuste</t>
  </si>
  <si>
    <t>Ganancia antes de impuesto</t>
  </si>
  <si>
    <t>Gasto por impuesto a las ganancias</t>
  </si>
  <si>
    <t>Ganancia</t>
  </si>
  <si>
    <t>Ganancia atribuible a:</t>
  </si>
  <si>
    <t>Ganancia atribuible a los propietarios de la la controladora</t>
  </si>
  <si>
    <t>Ganancia atribuible a participaciones no controladoras</t>
  </si>
  <si>
    <t>Ganancia (pérdida)</t>
  </si>
  <si>
    <t>NOMBRE EMPRESA</t>
  </si>
  <si>
    <t>FECHA</t>
  </si>
  <si>
    <t>INCLUIR PROYECTOS EN EJECUCIÓN Y A LOS QUE ESTÁN PRESENTANDO OFERTA</t>
  </si>
  <si>
    <t>NOMBRE PROYECTO/CONTRATO</t>
  </si>
  <si>
    <t>MANDANTE</t>
  </si>
  <si>
    <t>FECHA INICIO</t>
  </si>
  <si>
    <t>FECHA TERMINO</t>
  </si>
  <si>
    <t>MONTO TOTAL CONTRATO [USD]</t>
  </si>
  <si>
    <t>ESTADOS DE PAGO COBRADOS [USD]</t>
  </si>
  <si>
    <t>SALDO OBRAS EN EJECUCIÓN [USD]</t>
  </si>
  <si>
    <t>BOLETAS GTIA [USD]</t>
  </si>
  <si>
    <t>MONTO APROBADO LINEA CREDITO [USD]</t>
  </si>
  <si>
    <t>MONTO UTILIZADO [USD]</t>
  </si>
  <si>
    <t>BANCO</t>
  </si>
  <si>
    <t>7.2.9 c)</t>
  </si>
  <si>
    <t>TOTAL</t>
  </si>
  <si>
    <r>
      <t>Instrucciones para el uso de las planillas</t>
    </r>
    <r>
      <rPr>
        <b/>
        <sz val="14"/>
        <color theme="1"/>
        <rFont val="Arial Narrow"/>
        <family val="2"/>
      </rPr>
      <t>.</t>
    </r>
    <r>
      <rPr>
        <b/>
        <sz val="14"/>
        <color theme="1"/>
        <rFont val="Calibri"/>
        <family val="2"/>
        <scheme val="minor"/>
      </rPr>
      <t xml:space="preserve"> </t>
    </r>
  </si>
  <si>
    <t>TASA DE CAMBIO UTILIZADA</t>
  </si>
  <si>
    <t>La moneda de los datos que se ingresen deben ser en millones de dolares americanos. El valor informado en los estados financieros deben ser tranformados a dolares e indicar la tasa de cambio utilizada.</t>
  </si>
  <si>
    <t>USD</t>
  </si>
  <si>
    <t>Se debe vaciar la información financiera, individual o consolidada según el caso, en estado de situación y estado de resultados.</t>
  </si>
  <si>
    <t>CLP</t>
  </si>
  <si>
    <t>En planilla de cálculos de ratios los datos requeridos se completan automáticamente, solo se debe ingresar manualmente por parte del proponente; depreciación, amortización, los valores solicitados en la columna "I" , protestos sin aclarar y accidentes fatales, marcados en color gris.</t>
  </si>
  <si>
    <t>EUR</t>
  </si>
  <si>
    <t>También se podrá editar el nombre del proponente marcado en amarillo.</t>
  </si>
  <si>
    <t>La depreciación y/o amortización esta incluida como gasto en costo de venta y/o gasto de administracion.</t>
  </si>
  <si>
    <r>
      <rPr>
        <sz val="14"/>
        <color theme="1"/>
        <rFont val="Times New Roman"/>
        <family val="1"/>
      </rPr>
      <t>P</t>
    </r>
    <r>
      <rPr>
        <sz val="14"/>
        <color theme="1"/>
        <rFont val="Arial Narrow"/>
        <family val="2"/>
      </rPr>
      <t>ara cálculo de EBITDA en planilla de Ratios la Depreciación y Amortizacion se ingresasn con signo positivo, dado que están incluidas en Costo de Venta o Gasto de Administración</t>
    </r>
  </si>
  <si>
    <t>La ponderación está acotada como mínimo a 0%</t>
  </si>
  <si>
    <t>1.- Formulario proponentes Estado de Situación: Proponente deberá llenar los campos destacados en millones de dolares.</t>
  </si>
  <si>
    <t xml:space="preserve">2.- Formulario proponentes Estado de Resultado: Proponente deberá llenar los campos destacados en millones de dolares de acuerdo a la moneda de los estados financieros. </t>
  </si>
  <si>
    <t xml:space="preserve">3.- Formulario Cálculo de Ratios: información deberá ser ingresada por los proponentes en celdas destacadas. </t>
  </si>
  <si>
    <t>Cuadro de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</si>
</sst>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_ ;_ * \-#,##0_ ;_ * &quot;-&quot;_ ;_ @_ "/>
    <numFmt numFmtId="165" formatCode="#,##0;[Red]\(#,##0\)"/>
    <numFmt numFmtId="166" formatCode="_ * #,##0.0_ ;_ * \-#,##0.0_ ;_ * &quot;-&quot;_ ;_ @_ "/>
    <numFmt numFmtId="167" formatCode="0.0"/>
    <numFmt numFmtId="168" formatCode="_ * #,##0.0_ ;_ * \-#,##0.0_ ;_ * &quot;-&quot;?_ ;_ @_ "/>
    <numFmt numFmtId="169" formatCode="#,##0.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Symbol"/>
      <family val="1"/>
      <charset val="2"/>
    </font>
    <font>
      <sz val="14"/>
      <color theme="1"/>
      <name val="Times New Roman"/>
      <family val="1"/>
    </font>
    <font>
      <b/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8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0" fillId="0" borderId="1" xfId="0" applyBorder="1"/>
    <xf numFmtId="165" fontId="0" fillId="0" borderId="1" xfId="0" applyNumberFormat="1" applyBorder="1"/>
    <xf numFmtId="0" fontId="0" fillId="0" borderId="5" xfId="0" applyBorder="1"/>
    <xf numFmtId="165" fontId="0" fillId="0" borderId="5" xfId="0" applyNumberFormat="1" applyBorder="1"/>
    <xf numFmtId="165" fontId="0" fillId="0" borderId="4" xfId="0" applyNumberFormat="1" applyBorder="1"/>
    <xf numFmtId="0" fontId="3" fillId="0" borderId="3" xfId="0" applyFont="1" applyBorder="1"/>
    <xf numFmtId="165" fontId="2" fillId="0" borderId="3" xfId="0" applyNumberFormat="1" applyFont="1" applyBorder="1"/>
    <xf numFmtId="0" fontId="2" fillId="0" borderId="0" xfId="0" applyFont="1"/>
    <xf numFmtId="2" fontId="0" fillId="0" borderId="0" xfId="1" applyNumberFormat="1" applyFont="1"/>
    <xf numFmtId="0" fontId="0" fillId="0" borderId="0" xfId="0" applyAlignment="1">
      <alignment wrapText="1"/>
    </xf>
    <xf numFmtId="165" fontId="2" fillId="0" borderId="0" xfId="0" applyNumberFormat="1" applyFont="1"/>
    <xf numFmtId="165" fontId="0" fillId="0" borderId="0" xfId="0" applyNumberFormat="1"/>
    <xf numFmtId="165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4" fillId="3" borderId="0" xfId="0" applyFont="1" applyFill="1"/>
    <xf numFmtId="0" fontId="5" fillId="0" borderId="4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2" fontId="0" fillId="0" borderId="3" xfId="1" applyNumberFormat="1" applyFont="1" applyBorder="1"/>
    <xf numFmtId="9" fontId="0" fillId="0" borderId="3" xfId="1" applyFont="1" applyBorder="1"/>
    <xf numFmtId="2" fontId="0" fillId="0" borderId="3" xfId="1" applyNumberFormat="1" applyFont="1" applyBorder="1" applyAlignment="1">
      <alignment vertical="center"/>
    </xf>
    <xf numFmtId="165" fontId="0" fillId="0" borderId="3" xfId="0" applyNumberFormat="1" applyBorder="1"/>
    <xf numFmtId="0" fontId="2" fillId="0" borderId="0" xfId="0" applyFont="1" applyAlignment="1">
      <alignment vertical="center" wrapText="1"/>
    </xf>
    <xf numFmtId="2" fontId="0" fillId="0" borderId="3" xfId="0" applyNumberFormat="1" applyBorder="1" applyAlignment="1">
      <alignment vertical="center"/>
    </xf>
    <xf numFmtId="0" fontId="0" fillId="0" borderId="3" xfId="0" applyBorder="1"/>
    <xf numFmtId="9" fontId="0" fillId="0" borderId="0" xfId="0" applyNumberFormat="1"/>
    <xf numFmtId="166" fontId="4" fillId="3" borderId="3" xfId="2" applyNumberFormat="1" applyFont="1" applyFill="1" applyBorder="1"/>
    <xf numFmtId="166" fontId="5" fillId="0" borderId="7" xfId="2" applyNumberFormat="1" applyFont="1" applyFill="1" applyBorder="1"/>
    <xf numFmtId="166" fontId="5" fillId="0" borderId="7" xfId="2" applyNumberFormat="1" applyFont="1" applyBorder="1"/>
    <xf numFmtId="166" fontId="4" fillId="0" borderId="0" xfId="2" applyNumberFormat="1" applyFont="1" applyFill="1"/>
    <xf numFmtId="166" fontId="4" fillId="0" borderId="0" xfId="2" applyNumberFormat="1" applyFont="1"/>
    <xf numFmtId="166" fontId="5" fillId="0" borderId="8" xfId="2" applyNumberFormat="1" applyFont="1" applyBorder="1"/>
    <xf numFmtId="166" fontId="5" fillId="0" borderId="0" xfId="2" applyNumberFormat="1" applyFont="1" applyFill="1"/>
    <xf numFmtId="166" fontId="5" fillId="0" borderId="8" xfId="2" applyNumberFormat="1" applyFont="1" applyFill="1" applyBorder="1"/>
    <xf numFmtId="166" fontId="5" fillId="0" borderId="0" xfId="2" applyNumberFormat="1" applyFont="1"/>
    <xf numFmtId="9" fontId="0" fillId="0" borderId="0" xfId="1" applyFont="1"/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6" fontId="4" fillId="0" borderId="3" xfId="2" applyNumberFormat="1" applyFont="1" applyFill="1" applyBorder="1"/>
    <xf numFmtId="1" fontId="0" fillId="0" borderId="0" xfId="0" applyNumberFormat="1"/>
    <xf numFmtId="0" fontId="8" fillId="0" borderId="16" xfId="0" applyFont="1" applyBorder="1"/>
    <xf numFmtId="2" fontId="8" fillId="0" borderId="16" xfId="1" applyNumberFormat="1" applyFont="1" applyBorder="1" applyAlignment="1"/>
    <xf numFmtId="1" fontId="8" fillId="0" borderId="16" xfId="0" applyNumberFormat="1" applyFont="1" applyBorder="1"/>
    <xf numFmtId="2" fontId="8" fillId="0" borderId="16" xfId="0" applyNumberFormat="1" applyFont="1" applyBorder="1"/>
    <xf numFmtId="1" fontId="4" fillId="0" borderId="17" xfId="1" applyNumberFormat="1" applyFont="1" applyBorder="1"/>
    <xf numFmtId="9" fontId="4" fillId="0" borderId="18" xfId="1" applyFont="1" applyBorder="1"/>
    <xf numFmtId="9" fontId="4" fillId="0" borderId="20" xfId="1" applyFont="1" applyBorder="1"/>
    <xf numFmtId="0" fontId="4" fillId="0" borderId="19" xfId="0" applyFont="1" applyBorder="1"/>
    <xf numFmtId="1" fontId="4" fillId="0" borderId="19" xfId="0" applyNumberFormat="1" applyFont="1" applyBorder="1"/>
    <xf numFmtId="2" fontId="4" fillId="0" borderId="19" xfId="0" applyNumberFormat="1" applyFont="1" applyBorder="1"/>
    <xf numFmtId="1" fontId="4" fillId="0" borderId="19" xfId="1" applyNumberFormat="1" applyFont="1" applyBorder="1"/>
    <xf numFmtId="2" fontId="0" fillId="0" borderId="3" xfId="0" applyNumberFormat="1" applyBorder="1"/>
    <xf numFmtId="2" fontId="4" fillId="0" borderId="19" xfId="1" applyNumberFormat="1" applyFont="1" applyFill="1" applyBorder="1"/>
    <xf numFmtId="2" fontId="0" fillId="0" borderId="19" xfId="0" applyNumberFormat="1" applyBorder="1"/>
    <xf numFmtId="1" fontId="4" fillId="0" borderId="21" xfId="1" applyNumberFormat="1" applyFont="1" applyBorder="1"/>
    <xf numFmtId="9" fontId="4" fillId="0" borderId="22" xfId="1" applyFont="1" applyBorder="1"/>
    <xf numFmtId="0" fontId="4" fillId="0" borderId="21" xfId="0" applyFont="1" applyBorder="1"/>
    <xf numFmtId="1" fontId="4" fillId="0" borderId="21" xfId="0" applyNumberFormat="1" applyFont="1" applyBorder="1"/>
    <xf numFmtId="2" fontId="4" fillId="0" borderId="21" xfId="0" applyNumberFormat="1" applyFont="1" applyBorder="1"/>
    <xf numFmtId="2" fontId="0" fillId="0" borderId="21" xfId="0" applyNumberFormat="1" applyBorder="1"/>
    <xf numFmtId="2" fontId="0" fillId="0" borderId="0" xfId="0" applyNumberFormat="1"/>
    <xf numFmtId="2" fontId="0" fillId="0" borderId="3" xfId="1" applyNumberFormat="1" applyFont="1" applyBorder="1" applyAlignment="1">
      <alignment horizontal="right"/>
    </xf>
    <xf numFmtId="1" fontId="0" fillId="0" borderId="3" xfId="1" applyNumberFormat="1" applyFont="1" applyBorder="1" applyAlignment="1">
      <alignment horizontal="right"/>
    </xf>
    <xf numFmtId="167" fontId="0" fillId="0" borderId="0" xfId="1" applyNumberFormat="1" applyFont="1"/>
    <xf numFmtId="167" fontId="0" fillId="0" borderId="2" xfId="1" applyNumberFormat="1" applyFont="1" applyBorder="1"/>
    <xf numFmtId="9" fontId="2" fillId="0" borderId="3" xfId="1" applyFont="1" applyBorder="1"/>
    <xf numFmtId="0" fontId="8" fillId="0" borderId="23" xfId="0" applyFont="1" applyBorder="1"/>
    <xf numFmtId="0" fontId="0" fillId="0" borderId="15" xfId="0" applyBorder="1"/>
    <xf numFmtId="9" fontId="0" fillId="0" borderId="16" xfId="1" applyFont="1" applyBorder="1"/>
    <xf numFmtId="9" fontId="0" fillId="0" borderId="20" xfId="1" applyFont="1" applyBorder="1"/>
    <xf numFmtId="9" fontId="0" fillId="0" borderId="22" xfId="1" applyFont="1" applyBorder="1"/>
    <xf numFmtId="1" fontId="4" fillId="0" borderId="19" xfId="1" applyNumberFormat="1" applyFont="1" applyFill="1" applyBorder="1"/>
    <xf numFmtId="9" fontId="4" fillId="0" borderId="20" xfId="1" applyFont="1" applyFill="1" applyBorder="1"/>
    <xf numFmtId="167" fontId="4" fillId="0" borderId="1" xfId="1" applyNumberFormat="1" applyFont="1" applyBorder="1" applyAlignment="1">
      <alignment horizontal="center"/>
    </xf>
    <xf numFmtId="9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0" fillId="0" borderId="28" xfId="0" applyBorder="1"/>
    <xf numFmtId="2" fontId="0" fillId="0" borderId="29" xfId="1" applyNumberFormat="1" applyFont="1" applyBorder="1" applyAlignment="1">
      <alignment horizontal="right"/>
    </xf>
    <xf numFmtId="9" fontId="0" fillId="0" borderId="29" xfId="1" applyFont="1" applyBorder="1"/>
    <xf numFmtId="9" fontId="0" fillId="0" borderId="30" xfId="1" applyFont="1" applyBorder="1"/>
    <xf numFmtId="0" fontId="0" fillId="0" borderId="31" xfId="0" applyBorder="1"/>
    <xf numFmtId="9" fontId="0" fillId="0" borderId="32" xfId="1" applyFont="1" applyBorder="1"/>
    <xf numFmtId="9" fontId="0" fillId="0" borderId="0" xfId="1" applyFont="1" applyBorder="1"/>
    <xf numFmtId="1" fontId="0" fillId="0" borderId="33" xfId="1" applyNumberFormat="1" applyFont="1" applyBorder="1" applyAlignment="1">
      <alignment horizontal="right"/>
    </xf>
    <xf numFmtId="9" fontId="0" fillId="0" borderId="33" xfId="1" applyFont="1" applyBorder="1"/>
    <xf numFmtId="9" fontId="0" fillId="0" borderId="34" xfId="1" applyFont="1" applyBorder="1"/>
    <xf numFmtId="1" fontId="0" fillId="0" borderId="29" xfId="1" applyNumberFormat="1" applyFont="1" applyBorder="1" applyAlignment="1">
      <alignment horizontal="right"/>
    </xf>
    <xf numFmtId="2" fontId="0" fillId="0" borderId="33" xfId="1" applyNumberFormat="1" applyFont="1" applyBorder="1" applyAlignment="1">
      <alignment horizontal="right"/>
    </xf>
    <xf numFmtId="0" fontId="0" fillId="0" borderId="2" xfId="0" applyBorder="1"/>
    <xf numFmtId="0" fontId="0" fillId="0" borderId="35" xfId="0" applyBorder="1"/>
    <xf numFmtId="0" fontId="0" fillId="0" borderId="36" xfId="0" applyBorder="1"/>
    <xf numFmtId="0" fontId="10" fillId="0" borderId="0" xfId="0" applyFont="1" applyAlignment="1">
      <alignment vertical="justify" textRotation="90"/>
    </xf>
    <xf numFmtId="2" fontId="0" fillId="0" borderId="0" xfId="0" applyNumberFormat="1" applyAlignment="1">
      <alignment vertical="center"/>
    </xf>
    <xf numFmtId="0" fontId="4" fillId="0" borderId="15" xfId="0" applyFont="1" applyBorder="1"/>
    <xf numFmtId="2" fontId="4" fillId="0" borderId="15" xfId="1" applyNumberFormat="1" applyFont="1" applyBorder="1" applyAlignment="1"/>
    <xf numFmtId="1" fontId="0" fillId="0" borderId="15" xfId="0" applyNumberFormat="1" applyBorder="1"/>
    <xf numFmtId="2" fontId="4" fillId="0" borderId="15" xfId="0" applyNumberFormat="1" applyFont="1" applyBorder="1"/>
    <xf numFmtId="9" fontId="4" fillId="0" borderId="0" xfId="1" applyFont="1" applyBorder="1"/>
    <xf numFmtId="1" fontId="4" fillId="0" borderId="0" xfId="1" applyNumberFormat="1" applyFont="1" applyBorder="1"/>
    <xf numFmtId="2" fontId="4" fillId="0" borderId="0" xfId="1" applyNumberFormat="1" applyFont="1" applyBorder="1"/>
    <xf numFmtId="1" fontId="4" fillId="0" borderId="0" xfId="0" applyNumberFormat="1" applyFont="1"/>
    <xf numFmtId="9" fontId="4" fillId="0" borderId="24" xfId="1" applyFont="1" applyBorder="1"/>
    <xf numFmtId="0" fontId="4" fillId="0" borderId="17" xfId="0" applyFont="1" applyBorder="1"/>
    <xf numFmtId="2" fontId="4" fillId="0" borderId="0" xfId="0" applyNumberFormat="1" applyFont="1"/>
    <xf numFmtId="1" fontId="4" fillId="0" borderId="17" xfId="0" applyNumberFormat="1" applyFont="1" applyBorder="1"/>
    <xf numFmtId="2" fontId="4" fillId="0" borderId="17" xfId="0" applyNumberFormat="1" applyFont="1" applyBorder="1"/>
    <xf numFmtId="9" fontId="4" fillId="0" borderId="18" xfId="0" applyNumberFormat="1" applyFont="1" applyBorder="1"/>
    <xf numFmtId="9" fontId="4" fillId="0" borderId="20" xfId="0" applyNumberFormat="1" applyFont="1" applyBorder="1"/>
    <xf numFmtId="9" fontId="0" fillId="0" borderId="20" xfId="0" applyNumberFormat="1" applyBorder="1"/>
    <xf numFmtId="9" fontId="0" fillId="0" borderId="22" xfId="0" applyNumberFormat="1" applyBorder="1"/>
    <xf numFmtId="2" fontId="4" fillId="0" borderId="24" xfId="1" applyNumberFormat="1" applyFont="1" applyBorder="1"/>
    <xf numFmtId="164" fontId="0" fillId="0" borderId="3" xfId="2" applyFont="1" applyFill="1" applyBorder="1"/>
    <xf numFmtId="1" fontId="0" fillId="0" borderId="3" xfId="1" applyNumberFormat="1" applyFont="1" applyFill="1" applyBorder="1" applyAlignment="1">
      <alignment horizontal="right"/>
    </xf>
    <xf numFmtId="10" fontId="2" fillId="0" borderId="37" xfId="0" applyNumberFormat="1" applyFont="1" applyBorder="1"/>
    <xf numFmtId="0" fontId="5" fillId="4" borderId="3" xfId="0" applyFont="1" applyFill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3" xfId="0" applyBorder="1" applyAlignment="1">
      <alignment horizontal="center"/>
    </xf>
    <xf numFmtId="168" fontId="0" fillId="0" borderId="3" xfId="0" applyNumberFormat="1" applyBorder="1"/>
    <xf numFmtId="0" fontId="11" fillId="0" borderId="0" xfId="0" applyFont="1" applyAlignment="1">
      <alignment vertical="center"/>
    </xf>
    <xf numFmtId="0" fontId="9" fillId="0" borderId="0" xfId="0" applyFont="1" applyAlignment="1">
      <alignment horizontal="left" vertical="center" indent="4"/>
    </xf>
    <xf numFmtId="0" fontId="13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166" fontId="15" fillId="0" borderId="0" xfId="2" applyNumberFormat="1" applyFont="1"/>
    <xf numFmtId="165" fontId="0" fillId="5" borderId="3" xfId="0" applyNumberFormat="1" applyFill="1" applyBorder="1"/>
    <xf numFmtId="0" fontId="0" fillId="5" borderId="3" xfId="0" applyFill="1" applyBorder="1"/>
    <xf numFmtId="167" fontId="0" fillId="5" borderId="3" xfId="1" applyNumberFormat="1" applyFont="1" applyFill="1" applyBorder="1"/>
    <xf numFmtId="166" fontId="5" fillId="0" borderId="0" xfId="2" applyNumberFormat="1" applyFont="1" applyFill="1" applyBorder="1"/>
    <xf numFmtId="166" fontId="5" fillId="0" borderId="0" xfId="2" applyNumberFormat="1" applyFont="1" applyBorder="1"/>
    <xf numFmtId="169" fontId="0" fillId="0" borderId="0" xfId="0" applyNumberFormat="1"/>
    <xf numFmtId="169" fontId="0" fillId="0" borderId="24" xfId="0" applyNumberFormat="1" applyBorder="1"/>
    <xf numFmtId="0" fontId="4" fillId="6" borderId="0" xfId="0" applyFont="1" applyFill="1"/>
    <xf numFmtId="0" fontId="4" fillId="0" borderId="3" xfId="0" applyFont="1" applyBorder="1"/>
    <xf numFmtId="0" fontId="5" fillId="0" borderId="3" xfId="0" applyFont="1" applyBorder="1" applyAlignment="1">
      <alignment horizontal="center" vertical="center"/>
    </xf>
    <xf numFmtId="0" fontId="4" fillId="0" borderId="10" xfId="0" applyFont="1" applyBorder="1"/>
    <xf numFmtId="0" fontId="4" fillId="0" borderId="0" xfId="0" applyFont="1" applyAlignment="1">
      <alignment horizontal="center" vertical="center" wrapText="1"/>
    </xf>
    <xf numFmtId="0" fontId="4" fillId="3" borderId="3" xfId="0" applyFont="1" applyFill="1" applyBorder="1"/>
    <xf numFmtId="3" fontId="0" fillId="3" borderId="3" xfId="0" applyNumberFormat="1" applyFill="1" applyBorder="1"/>
    <xf numFmtId="0" fontId="0" fillId="3" borderId="3" xfId="0" applyFill="1" applyBorder="1"/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vertical="center" textRotation="90" wrapText="1"/>
    </xf>
    <xf numFmtId="0" fontId="9" fillId="0" borderId="26" xfId="0" applyFont="1" applyBorder="1" applyAlignment="1">
      <alignment horizontal="center" vertical="center" textRotation="90" wrapText="1"/>
    </xf>
    <xf numFmtId="0" fontId="9" fillId="0" borderId="27" xfId="0" applyFont="1" applyBorder="1" applyAlignment="1">
      <alignment horizontal="center" vertical="center" textRotation="90" wrapText="1"/>
    </xf>
    <xf numFmtId="0" fontId="17" fillId="0" borderId="25" xfId="0" applyFont="1" applyBorder="1" applyAlignment="1">
      <alignment horizontal="center" vertical="center" textRotation="90" wrapText="1"/>
    </xf>
    <xf numFmtId="0" fontId="17" fillId="0" borderId="26" xfId="0" applyFont="1" applyBorder="1" applyAlignment="1">
      <alignment horizontal="center" vertical="center" textRotation="90" wrapText="1"/>
    </xf>
    <xf numFmtId="0" fontId="17" fillId="0" borderId="27" xfId="0" applyFont="1" applyBorder="1" applyAlignment="1">
      <alignment horizontal="center" vertical="center" textRotation="90" wrapText="1"/>
    </xf>
    <xf numFmtId="0" fontId="16" fillId="0" borderId="15" xfId="0" quotePrefix="1" applyFont="1" applyBorder="1" applyAlignment="1">
      <alignment horizontal="center" vertical="center" wrapText="1"/>
    </xf>
    <xf numFmtId="0" fontId="16" fillId="0" borderId="23" xfId="0" quotePrefix="1" applyFont="1" applyBorder="1" applyAlignment="1">
      <alignment horizontal="center" vertical="center" wrapText="1"/>
    </xf>
    <xf numFmtId="0" fontId="16" fillId="0" borderId="16" xfId="0" quotePrefix="1" applyFont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1076325</xdr:colOff>
      <xdr:row>1</xdr:row>
      <xdr:rowOff>200025</xdr:rowOff>
    </xdr:to>
    <xdr:pic>
      <xdr:nvPicPr>
        <xdr:cNvPr id="2" name="Imagen 1" descr="Logotipo&#10;&#10;Descripción generada automáticamente, Imagen">
          <a:extLst>
            <a:ext uri="{FF2B5EF4-FFF2-40B4-BE49-F238E27FC236}">
              <a16:creationId xmlns:a16="http://schemas.microsoft.com/office/drawing/2014/main" id="{8FBC70C6-A587-4E82-BEBC-3BDBCAC5A56B}"/>
            </a:ext>
            <a:ext uri="{147F2762-F138-4A5C-976F-8EAC2B608ADB}">
              <a16:predDERef xmlns:a16="http://schemas.microsoft.com/office/drawing/2014/main" pred="{74C44028-E4F6-4110-820A-9C62CE560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07632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2</xdr:row>
      <xdr:rowOff>104775</xdr:rowOff>
    </xdr:to>
    <xdr:pic>
      <xdr:nvPicPr>
        <xdr:cNvPr id="2" name="Imagen 1" descr="Logotipo&#10;&#10;Descripción generada automáticamente, Imagen">
          <a:extLst>
            <a:ext uri="{FF2B5EF4-FFF2-40B4-BE49-F238E27FC236}">
              <a16:creationId xmlns:a16="http://schemas.microsoft.com/office/drawing/2014/main" id="{0A91BC6C-977D-4281-8010-F948E22B3F60}"/>
            </a:ext>
            <a:ext uri="{147F2762-F138-4A5C-976F-8EAC2B608ADB}">
              <a16:predDERef xmlns:a16="http://schemas.microsoft.com/office/drawing/2014/main" pred="{74C44028-E4F6-4110-820A-9C62CE560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632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1076325</xdr:colOff>
      <xdr:row>0</xdr:row>
      <xdr:rowOff>600075</xdr:rowOff>
    </xdr:to>
    <xdr:pic>
      <xdr:nvPicPr>
        <xdr:cNvPr id="2" name="Imagen 1" descr="Logotipo&#10;&#10;Descripción generada automáticamente, Imagen">
          <a:extLst>
            <a:ext uri="{FF2B5EF4-FFF2-40B4-BE49-F238E27FC236}">
              <a16:creationId xmlns:a16="http://schemas.microsoft.com/office/drawing/2014/main" id="{F5CC31F0-4090-4493-B253-C76BBF9E4F8F}"/>
            </a:ext>
            <a:ext uri="{147F2762-F138-4A5C-976F-8EAC2B608ADB}">
              <a16:predDERef xmlns:a16="http://schemas.microsoft.com/office/drawing/2014/main" pred="{74C44028-E4F6-4110-820A-9C62CE560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632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66675</xdr:rowOff>
    </xdr:to>
    <xdr:pic>
      <xdr:nvPicPr>
        <xdr:cNvPr id="2" name="Imagen 1" descr="Logotipo&#10;&#10;Descripción generada automáticamente, Imagen">
          <a:extLst>
            <a:ext uri="{FF2B5EF4-FFF2-40B4-BE49-F238E27FC236}">
              <a16:creationId xmlns:a16="http://schemas.microsoft.com/office/drawing/2014/main" id="{1EA4944E-281D-4830-8C15-98AEEDEC66B3}"/>
            </a:ext>
            <a:ext uri="{147F2762-F138-4A5C-976F-8EAC2B608ADB}">
              <a16:predDERef xmlns:a16="http://schemas.microsoft.com/office/drawing/2014/main" pred="{74C44028-E4F6-4110-820A-9C62CE560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632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11494558</xdr:colOff>
      <xdr:row>80</xdr:row>
      <xdr:rowOff>98425</xdr:rowOff>
    </xdr:from>
    <xdr:to>
      <xdr:col>6</xdr:col>
      <xdr:colOff>33313</xdr:colOff>
      <xdr:row>92</xdr:row>
      <xdr:rowOff>158054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77E73C8-4FE7-8FE3-BF37-E3027C13D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4767" y="14740467"/>
          <a:ext cx="6790983" cy="2218629"/>
        </a:xfrm>
        <a:prstGeom prst="rect">
          <a:avLst/>
        </a:prstGeom>
      </xdr:spPr>
    </xdr:pic>
    <xdr:clientData/>
  </xdr:twoCellAnchor>
  <xdr:twoCellAnchor>
    <xdr:from>
      <xdr:col>4</xdr:col>
      <xdr:colOff>940859</xdr:colOff>
      <xdr:row>92</xdr:row>
      <xdr:rowOff>88900</xdr:rowOff>
    </xdr:from>
    <xdr:to>
      <xdr:col>5</xdr:col>
      <xdr:colOff>72814</xdr:colOff>
      <xdr:row>93</xdr:row>
      <xdr:rowOff>142875</xdr:rowOff>
    </xdr:to>
    <xdr:sp macro="" textlink="">
      <xdr:nvSpPr>
        <xdr:cNvPr id="20" name="Elipse 19">
          <a:extLst>
            <a:ext uri="{FF2B5EF4-FFF2-40B4-BE49-F238E27FC236}">
              <a16:creationId xmlns:a16="http://schemas.microsoft.com/office/drawing/2014/main" id="{9FA7574D-51EB-1A96-4CD4-E79C9FDF1A5D}"/>
            </a:ext>
          </a:extLst>
        </xdr:cNvPr>
        <xdr:cNvSpPr/>
      </xdr:nvSpPr>
      <xdr:spPr>
        <a:xfrm>
          <a:off x="16815859" y="17877367"/>
          <a:ext cx="478155" cy="240241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>
            <a:noFill/>
          </a:endParaRPr>
        </a:p>
      </xdr:txBody>
    </xdr:sp>
    <xdr:clientData/>
  </xdr:twoCellAnchor>
  <xdr:twoCellAnchor editAs="oneCell">
    <xdr:from>
      <xdr:col>1</xdr:col>
      <xdr:colOff>9248774</xdr:colOff>
      <xdr:row>83</xdr:row>
      <xdr:rowOff>128059</xdr:rowOff>
    </xdr:from>
    <xdr:to>
      <xdr:col>1</xdr:col>
      <xdr:colOff>9776250</xdr:colOff>
      <xdr:row>85</xdr:row>
      <xdr:rowOff>35415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3F475CD0-58DF-F1EF-5A58-5AD2BCFF8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53107" y="15378642"/>
          <a:ext cx="527476" cy="26718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1</xdr:col>
      <xdr:colOff>8657167</xdr:colOff>
      <xdr:row>77</xdr:row>
      <xdr:rowOff>37587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B61CAE3-5D0A-4B3B-BC6C-51B3453F3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4333" y="8773584"/>
          <a:ext cx="8657167" cy="5435086"/>
        </a:xfrm>
        <a:prstGeom prst="rect">
          <a:avLst/>
        </a:prstGeom>
      </xdr:spPr>
    </xdr:pic>
    <xdr:clientData/>
  </xdr:twoCellAnchor>
  <xdr:twoCellAnchor editAs="oneCell">
    <xdr:from>
      <xdr:col>0</xdr:col>
      <xdr:colOff>49742</xdr:colOff>
      <xdr:row>81</xdr:row>
      <xdr:rowOff>0</xdr:rowOff>
    </xdr:from>
    <xdr:to>
      <xdr:col>1</xdr:col>
      <xdr:colOff>11054656</xdr:colOff>
      <xdr:row>92</xdr:row>
      <xdr:rowOff>42333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30DEDBB-A767-483F-919D-E9746CF18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742" y="14890750"/>
          <a:ext cx="11208114" cy="2021417"/>
        </a:xfrm>
        <a:prstGeom prst="rect">
          <a:avLst/>
        </a:prstGeom>
      </xdr:spPr>
    </xdr:pic>
    <xdr:clientData/>
  </xdr:twoCellAnchor>
  <xdr:twoCellAnchor>
    <xdr:from>
      <xdr:col>1</xdr:col>
      <xdr:colOff>10498666</xdr:colOff>
      <xdr:row>83</xdr:row>
      <xdr:rowOff>59266</xdr:rowOff>
    </xdr:from>
    <xdr:to>
      <xdr:col>4</xdr:col>
      <xdr:colOff>1010883</xdr:colOff>
      <xdr:row>92</xdr:row>
      <xdr:rowOff>124082</xdr:rowOff>
    </xdr:to>
    <xdr:cxnSp macro="">
      <xdr:nvCxnSpPr>
        <xdr:cNvPr id="13" name="Conector recto de flecha 12">
          <a:extLst>
            <a:ext uri="{FF2B5EF4-FFF2-40B4-BE49-F238E27FC236}">
              <a16:creationId xmlns:a16="http://schemas.microsoft.com/office/drawing/2014/main" id="{44EF7147-0B44-40D3-B4D1-9E96315E6DD7}"/>
            </a:ext>
          </a:extLst>
        </xdr:cNvPr>
        <xdr:cNvCxnSpPr>
          <a:stCxn id="20" idx="1"/>
        </xdr:cNvCxnSpPr>
      </xdr:nvCxnSpPr>
      <xdr:spPr>
        <a:xfrm flipH="1" flipV="1">
          <a:off x="10684933" y="16171333"/>
          <a:ext cx="6200950" cy="174121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0</xdr:colOff>
      <xdr:row>14</xdr:row>
      <xdr:rowOff>58208</xdr:rowOff>
    </xdr:from>
    <xdr:to>
      <xdr:col>1</xdr:col>
      <xdr:colOff>12680729</xdr:colOff>
      <xdr:row>42</xdr:row>
      <xdr:rowOff>58208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B6C66B-9CF2-A439-A1FA-8640FC42C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0209" y="2825750"/>
          <a:ext cx="13178146" cy="5037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A21F1-5B3B-446D-9A7F-94468B34D17C}">
  <sheetPr codeName="Hoja1"/>
  <dimension ref="A1:AE43"/>
  <sheetViews>
    <sheetView showGridLines="0" tabSelected="1" zoomScale="85" zoomScaleNormal="85" workbookViewId="0">
      <pane ySplit="2" topLeftCell="A3" activePane="bottomLeft" state="frozen"/>
      <selection pane="bottomLeft" activeCell="H19" sqref="H19"/>
      <selection activeCell="B1" sqref="B1:F2"/>
    </sheetView>
  </sheetViews>
  <sheetFormatPr defaultColWidth="11.42578125" defaultRowHeight="14.45"/>
  <cols>
    <col min="1" max="1" width="16.42578125" customWidth="1"/>
    <col min="2" max="2" width="49.42578125" bestFit="1" customWidth="1"/>
    <col min="3" max="5" width="25.5703125" customWidth="1"/>
    <col min="6" max="7" width="12.5703125" customWidth="1"/>
    <col min="8" max="8" width="76.28515625" bestFit="1" customWidth="1"/>
    <col min="10" max="10" width="10" customWidth="1"/>
    <col min="11" max="11" width="75.5703125" bestFit="1" customWidth="1"/>
    <col min="12" max="12" width="13.7109375" customWidth="1"/>
    <col min="13" max="13" width="14.7109375" bestFit="1" customWidth="1"/>
    <col min="15" max="19" width="11.42578125" customWidth="1"/>
    <col min="20" max="20" width="10.42578125" customWidth="1"/>
    <col min="21" max="21" width="11.7109375" customWidth="1"/>
    <col min="22" max="22" width="5.5703125" customWidth="1"/>
    <col min="23" max="29" width="11.42578125" customWidth="1"/>
    <col min="30" max="30" width="11.42578125" style="40" customWidth="1"/>
  </cols>
  <sheetData>
    <row r="1" spans="1:31" ht="32.25" customHeight="1">
      <c r="B1" s="152" t="s">
        <v>0</v>
      </c>
      <c r="C1" s="1">
        <v>2025</v>
      </c>
      <c r="D1" s="1">
        <v>2024</v>
      </c>
      <c r="E1" s="1">
        <v>2023</v>
      </c>
    </row>
    <row r="2" spans="1:31" ht="32.25" customHeight="1" thickBot="1">
      <c r="B2" s="153"/>
      <c r="C2" s="119" t="s">
        <v>1</v>
      </c>
      <c r="D2" s="119" t="s">
        <v>1</v>
      </c>
      <c r="E2" s="119" t="s">
        <v>1</v>
      </c>
    </row>
    <row r="3" spans="1:31" ht="45" customHeight="1" thickBot="1">
      <c r="B3" s="2" t="s">
        <v>2</v>
      </c>
      <c r="C3" s="3">
        <f>+'Estado de Resultados'!B6</f>
        <v>0</v>
      </c>
      <c r="D3" s="3">
        <f>+'Estado de Resultados'!C6</f>
        <v>0</v>
      </c>
      <c r="E3" s="3">
        <f>+'Estado de Resultados'!D6</f>
        <v>0</v>
      </c>
      <c r="H3" s="29" t="s">
        <v>3</v>
      </c>
      <c r="I3" s="130"/>
      <c r="K3" s="29" t="s">
        <v>3</v>
      </c>
      <c r="L3" s="116">
        <f>I3</f>
        <v>0</v>
      </c>
      <c r="P3" s="44"/>
      <c r="R3" s="72" t="s">
        <v>4</v>
      </c>
      <c r="S3" s="45"/>
      <c r="T3" s="99" t="s">
        <v>5</v>
      </c>
      <c r="U3" s="46"/>
      <c r="V3" s="98" t="s">
        <v>6</v>
      </c>
      <c r="W3" s="45"/>
      <c r="X3" s="100" t="s">
        <v>7</v>
      </c>
      <c r="Y3" s="47"/>
      <c r="Z3" s="101" t="s">
        <v>8</v>
      </c>
      <c r="AA3" s="48"/>
      <c r="AB3" s="72" t="s">
        <v>9</v>
      </c>
      <c r="AC3" s="71"/>
      <c r="AD3" s="72" t="s">
        <v>10</v>
      </c>
      <c r="AE3" s="73"/>
    </row>
    <row r="4" spans="1:31">
      <c r="B4" s="4" t="s">
        <v>11</v>
      </c>
      <c r="C4" s="5">
        <f>+'Estado de Resultados'!B7</f>
        <v>0</v>
      </c>
      <c r="D4" s="5">
        <f>+'Estado de Resultados'!C7</f>
        <v>0</v>
      </c>
      <c r="E4" s="5">
        <f>+'Estado de Resultados'!D7</f>
        <v>0</v>
      </c>
      <c r="H4" s="29" t="s">
        <v>12</v>
      </c>
      <c r="I4" s="130">
        <f>SOE!H20</f>
        <v>0</v>
      </c>
      <c r="K4" s="29" t="s">
        <v>12</v>
      </c>
      <c r="L4" s="116">
        <f t="shared" ref="L4:L5" si="0">I4</f>
        <v>0</v>
      </c>
      <c r="P4" s="44"/>
      <c r="R4" s="49">
        <v>0</v>
      </c>
      <c r="S4" s="50">
        <v>1</v>
      </c>
      <c r="T4" s="104">
        <v>-1000</v>
      </c>
      <c r="U4" s="102">
        <v>0</v>
      </c>
      <c r="V4" s="107">
        <v>0</v>
      </c>
      <c r="W4" s="50">
        <v>1</v>
      </c>
      <c r="X4" s="109">
        <v>0</v>
      </c>
      <c r="Y4" s="50">
        <v>1</v>
      </c>
      <c r="Z4" s="110">
        <v>0</v>
      </c>
      <c r="AA4" s="50">
        <v>1</v>
      </c>
      <c r="AB4" s="110">
        <v>0</v>
      </c>
      <c r="AC4" s="111">
        <v>1</v>
      </c>
      <c r="AD4" s="134">
        <v>-1000</v>
      </c>
      <c r="AE4" s="74">
        <v>0</v>
      </c>
    </row>
    <row r="5" spans="1:31">
      <c r="B5" s="4" t="s">
        <v>13</v>
      </c>
      <c r="C5" s="6">
        <f>+'Estado de Resultados'!B10</f>
        <v>0</v>
      </c>
      <c r="D5" s="6">
        <f>+'Estado de Resultados'!C10</f>
        <v>0</v>
      </c>
      <c r="E5" s="6">
        <f>+'Estado de Resultados'!D10</f>
        <v>0</v>
      </c>
      <c r="H5" s="29" t="s">
        <v>14</v>
      </c>
      <c r="I5" s="130"/>
      <c r="K5" s="29" t="s">
        <v>14</v>
      </c>
      <c r="L5" s="116">
        <f t="shared" si="0"/>
        <v>0</v>
      </c>
      <c r="P5" s="44"/>
      <c r="R5" s="55">
        <v>1.0000009999999999</v>
      </c>
      <c r="S5" s="51">
        <v>0.9</v>
      </c>
      <c r="T5" s="104">
        <v>0</v>
      </c>
      <c r="U5" s="102">
        <v>1</v>
      </c>
      <c r="V5" s="52">
        <v>1</v>
      </c>
      <c r="W5" s="51">
        <v>1</v>
      </c>
      <c r="X5" s="53">
        <v>3</v>
      </c>
      <c r="Y5" s="51">
        <v>0.9</v>
      </c>
      <c r="Z5" s="54">
        <v>0.83</v>
      </c>
      <c r="AA5" s="51">
        <v>0.9</v>
      </c>
      <c r="AB5" s="54">
        <v>22.31</v>
      </c>
      <c r="AC5" s="112">
        <v>0.9</v>
      </c>
      <c r="AD5" s="134">
        <v>0</v>
      </c>
      <c r="AE5" s="74">
        <v>1</v>
      </c>
    </row>
    <row r="6" spans="1:31">
      <c r="B6" s="7" t="s">
        <v>15</v>
      </c>
      <c r="C6" s="8">
        <f>SUM(C3:C5)</f>
        <v>0</v>
      </c>
      <c r="D6" s="8">
        <f>SUM(D3:D5)</f>
        <v>0</v>
      </c>
      <c r="E6" s="8">
        <f>SUM(E3:E5)</f>
        <v>0</v>
      </c>
      <c r="H6" s="29" t="s">
        <v>16</v>
      </c>
      <c r="I6" s="130"/>
      <c r="K6" s="29" t="s">
        <v>16</v>
      </c>
      <c r="L6" s="117">
        <f>I6</f>
        <v>0</v>
      </c>
      <c r="R6" s="55">
        <v>2.0000010000000001</v>
      </c>
      <c r="S6" s="51">
        <v>0.75</v>
      </c>
      <c r="T6" s="104">
        <v>2.5000010000000001</v>
      </c>
      <c r="U6" s="102">
        <v>0.75</v>
      </c>
      <c r="V6" s="52">
        <v>10</v>
      </c>
      <c r="W6" s="51">
        <v>0.9</v>
      </c>
      <c r="X6" s="53">
        <v>5</v>
      </c>
      <c r="Y6" s="51">
        <v>0.7</v>
      </c>
      <c r="Z6" s="54">
        <v>1.37</v>
      </c>
      <c r="AA6" s="51">
        <v>0.75</v>
      </c>
      <c r="AB6" s="54">
        <v>31.36</v>
      </c>
      <c r="AC6" s="112">
        <v>0.75</v>
      </c>
      <c r="AD6" s="134">
        <v>3.0000010000000001</v>
      </c>
      <c r="AE6" s="74">
        <v>0.85</v>
      </c>
    </row>
    <row r="7" spans="1:31">
      <c r="B7" s="4" t="s">
        <v>17</v>
      </c>
      <c r="C7" s="129">
        <v>0</v>
      </c>
      <c r="D7" s="129">
        <v>0</v>
      </c>
      <c r="E7" s="129">
        <v>0</v>
      </c>
      <c r="H7" s="29" t="s">
        <v>18</v>
      </c>
      <c r="I7" s="130"/>
      <c r="K7" s="29" t="s">
        <v>18</v>
      </c>
      <c r="L7" s="117">
        <f>I7</f>
        <v>0</v>
      </c>
      <c r="P7" s="44"/>
      <c r="R7" s="55">
        <v>3.0000100000000001</v>
      </c>
      <c r="S7" s="51">
        <v>0.5</v>
      </c>
      <c r="T7" s="104">
        <v>3.5000000999999998</v>
      </c>
      <c r="U7" s="102">
        <v>0.5</v>
      </c>
      <c r="V7" s="52">
        <v>20</v>
      </c>
      <c r="W7" s="51">
        <v>0.75</v>
      </c>
      <c r="X7" s="53">
        <v>7</v>
      </c>
      <c r="Y7" s="51">
        <v>0.5</v>
      </c>
      <c r="Z7" s="54">
        <v>2.9119999999999999</v>
      </c>
      <c r="AA7" s="51">
        <v>0.6</v>
      </c>
      <c r="AB7" s="54">
        <v>52.32</v>
      </c>
      <c r="AC7" s="112">
        <v>0.6</v>
      </c>
      <c r="AD7" s="134">
        <v>4.0000010000000001</v>
      </c>
      <c r="AE7" s="74">
        <v>0.6</v>
      </c>
    </row>
    <row r="8" spans="1:31">
      <c r="B8" s="4" t="s">
        <v>19</v>
      </c>
      <c r="C8" s="129">
        <v>0</v>
      </c>
      <c r="D8" s="129">
        <v>0</v>
      </c>
      <c r="E8" s="129">
        <v>0</v>
      </c>
      <c r="H8" s="29" t="s">
        <v>20</v>
      </c>
      <c r="I8" s="130"/>
      <c r="K8" s="29" t="s">
        <v>20</v>
      </c>
      <c r="L8" s="117">
        <f t="shared" ref="L8" si="1">I8</f>
        <v>0</v>
      </c>
      <c r="R8" s="55">
        <v>4.0000010000000001</v>
      </c>
      <c r="S8" s="51">
        <v>0.25</v>
      </c>
      <c r="T8" s="104">
        <v>4.2500000099999999</v>
      </c>
      <c r="U8" s="102">
        <v>0.3</v>
      </c>
      <c r="V8" s="52">
        <v>30</v>
      </c>
      <c r="W8" s="51">
        <v>0.5</v>
      </c>
      <c r="X8" s="53">
        <v>9</v>
      </c>
      <c r="Y8" s="51">
        <v>0</v>
      </c>
      <c r="Z8" s="57">
        <v>3.62</v>
      </c>
      <c r="AA8" s="51">
        <v>0</v>
      </c>
      <c r="AB8" s="54">
        <v>62.35</v>
      </c>
      <c r="AC8" s="112">
        <v>0</v>
      </c>
      <c r="AD8" s="134">
        <v>5.0000010000000001</v>
      </c>
      <c r="AE8" s="74">
        <v>0.4</v>
      </c>
    </row>
    <row r="9" spans="1:31" ht="18">
      <c r="B9" s="7" t="s">
        <v>21</v>
      </c>
      <c r="C9" s="8">
        <f>SUM(C6:C8)</f>
        <v>0</v>
      </c>
      <c r="D9" s="8">
        <f>SUM(D6:D8)</f>
        <v>0</v>
      </c>
      <c r="E9" s="8">
        <f>SUM(E6:E8)</f>
        <v>0</v>
      </c>
      <c r="H9" s="29" t="s">
        <v>22</v>
      </c>
      <c r="I9" s="130"/>
      <c r="K9" s="29" t="s">
        <v>22</v>
      </c>
      <c r="L9" s="117">
        <f>I9</f>
        <v>0</v>
      </c>
      <c r="P9" s="44"/>
      <c r="R9" s="76">
        <v>5.0000099999999996</v>
      </c>
      <c r="S9" s="77">
        <v>0</v>
      </c>
      <c r="T9" s="104">
        <v>5.0000001000000003</v>
      </c>
      <c r="U9" s="102">
        <v>0</v>
      </c>
      <c r="V9" s="52">
        <v>31</v>
      </c>
      <c r="W9" s="51">
        <v>0</v>
      </c>
      <c r="X9" s="53"/>
      <c r="Y9" s="51"/>
      <c r="Z9" s="54"/>
      <c r="AA9" s="51"/>
      <c r="AB9" s="58"/>
      <c r="AC9" s="113"/>
      <c r="AD9" s="134">
        <v>6.0000010000000001</v>
      </c>
      <c r="AE9" s="74">
        <v>0</v>
      </c>
    </row>
    <row r="10" spans="1:31" ht="15" thickBot="1">
      <c r="H10" s="29" t="s">
        <v>23</v>
      </c>
      <c r="I10" s="130"/>
      <c r="K10" s="29" t="s">
        <v>23</v>
      </c>
      <c r="L10" s="117">
        <f>I10</f>
        <v>0</v>
      </c>
      <c r="R10" s="59"/>
      <c r="S10" s="60"/>
      <c r="T10" s="115"/>
      <c r="U10" s="106"/>
      <c r="V10" s="61"/>
      <c r="W10" s="60"/>
      <c r="X10" s="62"/>
      <c r="Y10" s="60"/>
      <c r="Z10" s="63"/>
      <c r="AA10" s="60"/>
      <c r="AB10" s="64"/>
      <c r="AC10" s="114"/>
      <c r="AD10" s="135"/>
      <c r="AE10" s="75"/>
    </row>
    <row r="11" spans="1:31" ht="63" customHeight="1" thickBot="1">
      <c r="B11" s="160" t="s">
        <v>24</v>
      </c>
      <c r="C11" s="161"/>
      <c r="D11" s="161"/>
      <c r="E11" s="162"/>
      <c r="H11" s="28" t="s">
        <v>25</v>
      </c>
      <c r="I11" s="130"/>
      <c r="K11" s="29" t="s">
        <v>25</v>
      </c>
      <c r="L11" s="117">
        <f>I11</f>
        <v>0</v>
      </c>
      <c r="P11" s="44"/>
      <c r="Q11" s="103"/>
      <c r="R11" s="102"/>
      <c r="S11" s="104"/>
      <c r="T11" s="102"/>
      <c r="U11" s="16"/>
      <c r="V11" s="102"/>
      <c r="W11" s="105"/>
      <c r="X11" s="102"/>
      <c r="Y11" s="108"/>
      <c r="Z11" s="102"/>
      <c r="AA11" s="65"/>
      <c r="AB11" s="30"/>
      <c r="AD11" s="87"/>
    </row>
    <row r="12" spans="1:31">
      <c r="K12" s="29" t="s">
        <v>26</v>
      </c>
      <c r="L12" s="56">
        <f>IF(C31=0,0,(+L5/C31))</f>
        <v>0</v>
      </c>
      <c r="R12" s="9" t="str">
        <f>+IF(L12&lt;=3,"cumple","no cumple")</f>
        <v>cumple</v>
      </c>
      <c r="V12" s="40"/>
      <c r="W12" s="44"/>
      <c r="X12" s="40"/>
      <c r="Y12" s="65"/>
      <c r="Z12" s="40"/>
      <c r="AA12" s="65"/>
      <c r="AB12" s="30"/>
    </row>
    <row r="13" spans="1:31" ht="17.25" customHeight="1">
      <c r="G13" s="97"/>
      <c r="K13" s="29" t="s">
        <v>27</v>
      </c>
      <c r="L13" s="56">
        <f>IF(C20=0,0,(+L5/C20))</f>
        <v>0</v>
      </c>
      <c r="M13" s="9"/>
      <c r="R13" s="10"/>
      <c r="V13" s="40"/>
      <c r="W13" s="44"/>
      <c r="X13" s="40"/>
      <c r="Y13" s="65"/>
      <c r="Z13" s="40"/>
      <c r="AA13" s="65"/>
      <c r="AB13" s="30"/>
    </row>
    <row r="14" spans="1:31">
      <c r="P14" s="44"/>
      <c r="R14" s="10"/>
      <c r="V14" s="40"/>
      <c r="W14" s="44"/>
      <c r="X14" s="40"/>
      <c r="Y14" s="65"/>
      <c r="Z14" s="40"/>
      <c r="AA14" s="65"/>
      <c r="AB14" s="30"/>
    </row>
    <row r="15" spans="1:31" ht="15" thickBot="1">
      <c r="L15" s="78" t="s">
        <v>28</v>
      </c>
      <c r="M15" s="79" t="s">
        <v>29</v>
      </c>
      <c r="N15" s="80" t="s">
        <v>30</v>
      </c>
      <c r="O15" s="79" t="s">
        <v>31</v>
      </c>
      <c r="P15" s="44"/>
      <c r="R15" s="10"/>
      <c r="V15" s="40"/>
      <c r="W15" s="44"/>
      <c r="X15" s="40"/>
      <c r="Y15" s="65"/>
      <c r="Z15" s="40"/>
      <c r="AA15" s="65"/>
      <c r="AB15" s="30"/>
    </row>
    <row r="16" spans="1:31" ht="15" customHeight="1">
      <c r="A16" s="9" t="s">
        <v>32</v>
      </c>
      <c r="B16" t="s">
        <v>33</v>
      </c>
      <c r="C16" s="23">
        <f>IF(C31=0,0,(+C24/C31))</f>
        <v>0</v>
      </c>
      <c r="D16" s="24"/>
      <c r="E16" s="24"/>
      <c r="J16" s="154" t="s">
        <v>34</v>
      </c>
      <c r="K16" s="81" t="s">
        <v>35</v>
      </c>
      <c r="L16" s="82">
        <f>IF(C31=0,0,(+C24/C31))</f>
        <v>0</v>
      </c>
      <c r="M16" s="83">
        <f>+IF($C$31&lt;=0,0%,R16)</f>
        <v>0</v>
      </c>
      <c r="N16" s="83"/>
      <c r="O16" s="84"/>
      <c r="P16" s="44"/>
      <c r="R16" s="24">
        <f>+VLOOKUP(L16,R4:S9,2,1)</f>
        <v>1</v>
      </c>
      <c r="V16" s="40"/>
      <c r="W16" s="44"/>
      <c r="X16" s="40"/>
      <c r="Y16" s="65"/>
      <c r="Z16" s="40"/>
      <c r="AA16" s="65"/>
      <c r="AB16" s="30"/>
    </row>
    <row r="17" spans="1:28">
      <c r="A17" s="9" t="s">
        <v>32</v>
      </c>
      <c r="B17" t="s">
        <v>36</v>
      </c>
      <c r="C17" s="23">
        <f>IF(C9=0,0,(+C39/C9))</f>
        <v>0</v>
      </c>
      <c r="D17" s="23">
        <f>IF(D9=0,0,(+D39/D9))</f>
        <v>0</v>
      </c>
      <c r="E17" s="23">
        <f>IF(E9=0,0,(+E39/E9))</f>
        <v>0</v>
      </c>
      <c r="J17" s="155"/>
      <c r="K17" s="85" t="s">
        <v>37</v>
      </c>
      <c r="L17" s="66">
        <f>IF(C31=0,0,(+(C24+L3)/C31))</f>
        <v>0</v>
      </c>
      <c r="M17" s="24">
        <f>+IF($C$31&lt;=0,0%,R17)</f>
        <v>0</v>
      </c>
      <c r="N17" s="24">
        <v>0.2</v>
      </c>
      <c r="O17" s="86">
        <f>+M17*N17</f>
        <v>0</v>
      </c>
      <c r="P17" s="44"/>
      <c r="R17" s="24">
        <f>+VLOOKUP(L17,R4:S9,2,1)</f>
        <v>1</v>
      </c>
      <c r="V17" s="40"/>
      <c r="W17" s="44"/>
      <c r="X17" s="40"/>
      <c r="Y17" s="65"/>
      <c r="Z17" s="40"/>
      <c r="AA17" s="65"/>
      <c r="AB17" s="30"/>
    </row>
    <row r="18" spans="1:28" ht="15" customHeight="1">
      <c r="A18" s="9" t="s">
        <v>32</v>
      </c>
      <c r="B18" s="11" t="s">
        <v>38</v>
      </c>
      <c r="C18" s="25">
        <f>IF(C9&lt;=0,10,C17*0.5)</f>
        <v>10</v>
      </c>
      <c r="D18" s="25">
        <f>+IF(D9&lt;=0,10,D17*0.3)</f>
        <v>10</v>
      </c>
      <c r="E18" s="25">
        <f>IF(E9&lt;=0,10,E17*0.2)</f>
        <v>10</v>
      </c>
      <c r="F18" s="28">
        <f>SUM(C18:E18)</f>
        <v>30</v>
      </c>
      <c r="J18" s="155"/>
      <c r="K18" s="93" t="s">
        <v>5</v>
      </c>
      <c r="L18" s="66">
        <f>F18</f>
        <v>30</v>
      </c>
      <c r="M18" s="29">
        <f>+IF(F18&lt;=0,0,R18)</f>
        <v>0</v>
      </c>
      <c r="N18" s="24">
        <v>0.08</v>
      </c>
      <c r="O18" s="86">
        <f>+R18*N18</f>
        <v>0</v>
      </c>
      <c r="R18" s="24">
        <f>+VLOOKUP(L18,T4:U9,2,1)</f>
        <v>0</v>
      </c>
    </row>
    <row r="19" spans="1:28" ht="15" thickBot="1">
      <c r="A19" s="9"/>
      <c r="C19" s="10"/>
      <c r="D19" s="10"/>
      <c r="E19" s="10"/>
      <c r="J19" s="155"/>
      <c r="K19" s="93" t="s">
        <v>39</v>
      </c>
      <c r="L19" s="120">
        <f>IF(C31=0,0,((L4+L5)/C31))</f>
        <v>0</v>
      </c>
      <c r="M19" s="87">
        <f>+IF(C31&lt;=0,0%,R19)</f>
        <v>0</v>
      </c>
      <c r="N19" s="24">
        <v>0.08</v>
      </c>
      <c r="O19" s="86">
        <f t="shared" ref="O19:O25" si="2">+M19*N19</f>
        <v>0</v>
      </c>
      <c r="R19" s="24">
        <f>+VLOOKUP(L19,AD4:AE9,2,1)</f>
        <v>1</v>
      </c>
    </row>
    <row r="20" spans="1:28" ht="15" thickBot="1">
      <c r="A20" s="9" t="s">
        <v>40</v>
      </c>
      <c r="B20" s="9" t="s">
        <v>41</v>
      </c>
      <c r="C20" s="12">
        <f>SUM(C3:E3)</f>
        <v>0</v>
      </c>
      <c r="D20" s="13"/>
      <c r="E20" s="13"/>
      <c r="J20" s="156"/>
      <c r="K20" s="94" t="s">
        <v>42</v>
      </c>
      <c r="L20" s="88">
        <f t="shared" ref="L20:L25" si="3">L6</f>
        <v>0</v>
      </c>
      <c r="M20" s="89">
        <f>+VLOOKUP(L20,X4:Y8,2,1)</f>
        <v>1</v>
      </c>
      <c r="N20" s="89">
        <v>0.05</v>
      </c>
      <c r="O20" s="90">
        <f t="shared" si="2"/>
        <v>0.05</v>
      </c>
      <c r="P20" s="118">
        <f>SUM(O17:O20)</f>
        <v>0.05</v>
      </c>
    </row>
    <row r="21" spans="1:28" ht="15" customHeight="1">
      <c r="C21" s="13"/>
      <c r="D21" s="13"/>
      <c r="E21" s="13"/>
      <c r="J21" s="157" t="s">
        <v>43</v>
      </c>
      <c r="K21" s="95" t="s">
        <v>18</v>
      </c>
      <c r="L21" s="91">
        <f t="shared" si="3"/>
        <v>0</v>
      </c>
      <c r="M21" s="83">
        <f>+VLOOKUP(L21,V4:W9,2,1)</f>
        <v>1</v>
      </c>
      <c r="N21" s="83">
        <v>0.13</v>
      </c>
      <c r="O21" s="84">
        <f t="shared" si="2"/>
        <v>0.13</v>
      </c>
    </row>
    <row r="22" spans="1:28">
      <c r="B22" t="s">
        <v>44</v>
      </c>
      <c r="C22" s="26">
        <f>+'Estado de Situación'!G13</f>
        <v>0</v>
      </c>
      <c r="D22" s="26">
        <f>+'Estado de Situación'!H13</f>
        <v>0</v>
      </c>
      <c r="E22" s="26">
        <f>+'Estado de Situación'!I13</f>
        <v>0</v>
      </c>
      <c r="J22" s="158"/>
      <c r="K22" s="93" t="s">
        <v>20</v>
      </c>
      <c r="L22" s="67">
        <f t="shared" si="3"/>
        <v>0</v>
      </c>
      <c r="M22" s="24">
        <f>+IF(L22="no",100%,0%)</f>
        <v>0</v>
      </c>
      <c r="N22" s="24">
        <v>0.13</v>
      </c>
      <c r="O22" s="86">
        <f t="shared" si="2"/>
        <v>0</v>
      </c>
    </row>
    <row r="23" spans="1:28" ht="15" customHeight="1">
      <c r="B23" t="s">
        <v>45</v>
      </c>
      <c r="C23" s="26">
        <f>+'Estado de Situación'!G20</f>
        <v>0</v>
      </c>
      <c r="D23" s="26">
        <f>+'Estado de Situación'!H20</f>
        <v>0</v>
      </c>
      <c r="E23" s="26">
        <f>+'Estado de Situación'!I20</f>
        <v>0</v>
      </c>
      <c r="J23" s="158"/>
      <c r="K23" s="93" t="s">
        <v>22</v>
      </c>
      <c r="L23" s="67">
        <f t="shared" si="3"/>
        <v>0</v>
      </c>
      <c r="M23" s="24">
        <f>+IF(L23="si",100%,0%)</f>
        <v>0</v>
      </c>
      <c r="N23" s="24">
        <v>0.13</v>
      </c>
      <c r="O23" s="86">
        <f t="shared" si="2"/>
        <v>0</v>
      </c>
    </row>
    <row r="24" spans="1:28" ht="15" thickBot="1">
      <c r="B24" s="9" t="s">
        <v>46</v>
      </c>
      <c r="C24" s="12">
        <f>SUM(C22:C23)</f>
        <v>0</v>
      </c>
      <c r="D24" s="12">
        <f>SUM(D22:D23)</f>
        <v>0</v>
      </c>
      <c r="E24" s="12">
        <f>SUM(E22:E23)</f>
        <v>0</v>
      </c>
      <c r="G24" s="15"/>
      <c r="H24" s="15"/>
      <c r="J24" s="158"/>
      <c r="K24" s="93" t="s">
        <v>23</v>
      </c>
      <c r="L24" s="66">
        <f t="shared" si="3"/>
        <v>0</v>
      </c>
      <c r="M24" s="24">
        <f>+VLOOKUP(L24,Z4:AA8,2,1)</f>
        <v>1</v>
      </c>
      <c r="N24" s="24">
        <v>0.1</v>
      </c>
      <c r="O24" s="86">
        <f t="shared" si="2"/>
        <v>0.1</v>
      </c>
    </row>
    <row r="25" spans="1:28" ht="15" thickBot="1">
      <c r="C25" s="13"/>
      <c r="D25" s="13"/>
      <c r="E25" s="13"/>
      <c r="J25" s="159"/>
      <c r="K25" s="94" t="s">
        <v>25</v>
      </c>
      <c r="L25" s="92">
        <f t="shared" si="3"/>
        <v>0</v>
      </c>
      <c r="M25" s="89">
        <f>+VLOOKUP(L25,AB4:AC8,2,1)</f>
        <v>1</v>
      </c>
      <c r="N25" s="89">
        <v>0.1</v>
      </c>
      <c r="O25" s="90">
        <f t="shared" si="2"/>
        <v>0.1</v>
      </c>
      <c r="P25" s="118">
        <f>SUM(O21:O25)</f>
        <v>0.33</v>
      </c>
    </row>
    <row r="26" spans="1:28">
      <c r="B26" t="s">
        <v>47</v>
      </c>
      <c r="C26" s="26">
        <f>+'Estado de Situación'!G23</f>
        <v>0</v>
      </c>
      <c r="D26" s="26">
        <f>+'Estado de Situación'!H23</f>
        <v>0</v>
      </c>
      <c r="E26" s="26">
        <f>+'Estado de Situación'!I23</f>
        <v>0</v>
      </c>
      <c r="J26" s="96"/>
      <c r="L26" s="68"/>
      <c r="M26" s="40"/>
      <c r="N26" s="40">
        <f>SUM(N16:N25)</f>
        <v>1</v>
      </c>
      <c r="O26" s="40"/>
    </row>
    <row r="27" spans="1:28">
      <c r="B27" t="s">
        <v>48</v>
      </c>
      <c r="C27" s="26">
        <f>+'Estado de Situación'!G24</f>
        <v>0</v>
      </c>
      <c r="D27" s="26">
        <f>+'Estado de Situación'!H24</f>
        <v>0</v>
      </c>
      <c r="E27" s="26">
        <f>+'Estado de Situación'!I24</f>
        <v>0</v>
      </c>
      <c r="J27" s="96"/>
      <c r="K27" s="29" t="s">
        <v>49</v>
      </c>
      <c r="L27" s="69"/>
      <c r="M27" s="40"/>
      <c r="N27" s="10"/>
      <c r="O27" s="24">
        <f>SUM(O16:O26)</f>
        <v>0.38</v>
      </c>
    </row>
    <row r="28" spans="1:28">
      <c r="B28" t="s">
        <v>50</v>
      </c>
      <c r="C28" s="26">
        <f>+'Estado de Situación'!G25</f>
        <v>0</v>
      </c>
      <c r="D28" s="26">
        <f>+'Estado de Situación'!H25</f>
        <v>0</v>
      </c>
      <c r="E28" s="26">
        <f>+'Estado de Situación'!I25</f>
        <v>0</v>
      </c>
    </row>
    <row r="29" spans="1:28" ht="28.9">
      <c r="B29" s="27" t="s">
        <v>51</v>
      </c>
      <c r="C29" s="14">
        <f>SUM(C26:C28)</f>
        <v>0</v>
      </c>
      <c r="D29" s="14">
        <f>SUM(D26:D28)</f>
        <v>0</v>
      </c>
      <c r="E29" s="14">
        <f>SUM(E26:E28)</f>
        <v>0</v>
      </c>
      <c r="F29" s="15"/>
      <c r="K29" s="29" t="s">
        <v>52</v>
      </c>
      <c r="L29" s="131"/>
      <c r="M29" s="40"/>
      <c r="N29" s="10"/>
      <c r="O29" s="70">
        <f>+IF(L29="si",0%,O27)</f>
        <v>0.38</v>
      </c>
    </row>
    <row r="30" spans="1:28">
      <c r="B30" s="9" t="s">
        <v>53</v>
      </c>
      <c r="C30" s="12">
        <f>+'Estado de Situación'!G28</f>
        <v>0</v>
      </c>
      <c r="D30" s="12">
        <f>+'Estado de Situación'!H28</f>
        <v>0</v>
      </c>
      <c r="E30" s="12">
        <f>+'Estado de Situación'!I28</f>
        <v>0</v>
      </c>
      <c r="K30" s="29" t="s">
        <v>54</v>
      </c>
      <c r="L30" s="131"/>
      <c r="M30" s="40"/>
      <c r="N30" s="10"/>
      <c r="O30" s="70">
        <f>+IF(L30="si",0%,O29)</f>
        <v>0.38</v>
      </c>
    </row>
    <row r="31" spans="1:28">
      <c r="B31" s="9" t="s">
        <v>55</v>
      </c>
      <c r="C31" s="12">
        <f>+C29+C30</f>
        <v>0</v>
      </c>
      <c r="D31" s="12">
        <f>+D29+D30</f>
        <v>0</v>
      </c>
      <c r="E31" s="12">
        <f>+E29+E30</f>
        <v>0</v>
      </c>
      <c r="K31" s="29" t="s">
        <v>56</v>
      </c>
      <c r="L31" s="131"/>
      <c r="M31" s="40"/>
      <c r="N31" s="10"/>
      <c r="O31" s="70">
        <f>+IF(L31="si",0%,O30)</f>
        <v>0.38</v>
      </c>
    </row>
    <row r="32" spans="1:28">
      <c r="B32" s="9"/>
      <c r="C32" s="12"/>
      <c r="D32" s="12"/>
      <c r="E32" s="12"/>
      <c r="K32" t="s">
        <v>57</v>
      </c>
    </row>
    <row r="33" spans="2:11">
      <c r="B33" t="s">
        <v>58</v>
      </c>
      <c r="C33" s="26">
        <f>+'Estado de Situación'!G7+'Estado de Situación'!G8</f>
        <v>0</v>
      </c>
      <c r="D33" s="26">
        <f>+'Estado de Situación'!H7+'Estado de Situación'!H8</f>
        <v>0</v>
      </c>
      <c r="E33" s="26">
        <f>+'Estado de Situación'!I7+'Estado de Situación'!I8</f>
        <v>0</v>
      </c>
      <c r="K33" t="s">
        <v>57</v>
      </c>
    </row>
    <row r="34" spans="2:11">
      <c r="B34" t="s">
        <v>59</v>
      </c>
      <c r="C34" s="26">
        <f>+'Estado de Situación'!G16+'Estado de Situación'!G17</f>
        <v>0</v>
      </c>
      <c r="D34" s="26">
        <f>+'Estado de Situación'!H16+'Estado de Situación'!H17</f>
        <v>0</v>
      </c>
      <c r="E34" s="26">
        <f>+'Estado de Situación'!I16+'Estado de Situación'!I17</f>
        <v>0</v>
      </c>
    </row>
    <row r="35" spans="2:11">
      <c r="B35" s="9" t="s">
        <v>60</v>
      </c>
      <c r="C35" s="12">
        <f>SUM(C33:C34)</f>
        <v>0</v>
      </c>
      <c r="D35" s="12">
        <f>SUM(D33:D34)</f>
        <v>0</v>
      </c>
      <c r="E35" s="12">
        <f>SUM(E33:E34)</f>
        <v>0</v>
      </c>
    </row>
    <row r="37" spans="2:11">
      <c r="B37" s="9" t="s">
        <v>61</v>
      </c>
      <c r="C37" s="26">
        <f>'Estado de Situación'!B7</f>
        <v>0</v>
      </c>
      <c r="D37" s="26">
        <f>'Estado de Situación'!C7</f>
        <v>0</v>
      </c>
      <c r="E37" s="26">
        <f>'Estado de Situación'!D7</f>
        <v>0</v>
      </c>
    </row>
    <row r="39" spans="2:11">
      <c r="B39" s="9" t="s">
        <v>62</v>
      </c>
      <c r="C39" s="8">
        <f>C35-C37</f>
        <v>0</v>
      </c>
      <c r="D39" s="8">
        <f t="shared" ref="D39:E39" si="4">D35-D37</f>
        <v>0</v>
      </c>
      <c r="E39" s="8">
        <f t="shared" si="4"/>
        <v>0</v>
      </c>
    </row>
    <row r="41" spans="2:11" ht="15" customHeight="1">
      <c r="B41" s="19" t="s">
        <v>63</v>
      </c>
    </row>
    <row r="42" spans="2:11" ht="15" customHeight="1"/>
    <row r="43" spans="2:11" ht="15.75" customHeight="1"/>
  </sheetData>
  <protectedRanges>
    <protectedRange sqref="B1:B2" name="Rango5"/>
    <protectedRange sqref="C2:E2" name="Rango7"/>
    <protectedRange sqref="C7:E8" name="Rango1"/>
    <protectedRange sqref="L31 L29" name="Rango6"/>
    <protectedRange sqref="I3:I11" name="Rango4"/>
  </protectedRanges>
  <mergeCells count="4">
    <mergeCell ref="B1:B2"/>
    <mergeCell ref="J16:J20"/>
    <mergeCell ref="J21:J25"/>
    <mergeCell ref="B11:E11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6F1BE-1CEA-4535-95F8-4E54F83A46DD}">
  <sheetPr codeName="Hoja2"/>
  <dimension ref="A1:AD37"/>
  <sheetViews>
    <sheetView showGridLines="0" zoomScaleNormal="100" workbookViewId="0">
      <selection activeCell="A11" sqref="A11"/>
    </sheetView>
  </sheetViews>
  <sheetFormatPr defaultColWidth="0" defaultRowHeight="14.45" zeroHeight="1"/>
  <cols>
    <col min="1" max="1" width="47.28515625" customWidth="1"/>
    <col min="2" max="4" width="16" style="16" customWidth="1"/>
    <col min="5" max="5" width="3.42578125" style="16" customWidth="1"/>
    <col min="6" max="6" width="52.42578125" customWidth="1"/>
    <col min="7" max="9" width="16" style="16" customWidth="1"/>
    <col min="10" max="10" width="1.85546875" style="16" customWidth="1"/>
    <col min="11" max="11" width="1.140625" style="136" customWidth="1"/>
    <col min="12" max="12" width="1" style="16" customWidth="1"/>
    <col min="13" max="13" width="40.28515625" style="16" customWidth="1"/>
    <col min="14" max="14" width="6.140625" style="16" bestFit="1" customWidth="1"/>
    <col min="15" max="15" width="1.28515625" style="16" customWidth="1"/>
    <col min="16" max="16" width="40.28515625" style="16" customWidth="1"/>
    <col min="17" max="17" width="6.140625" style="16" bestFit="1" customWidth="1"/>
    <col min="18" max="18" width="1.7109375" style="16" customWidth="1"/>
    <col min="19" max="19" width="40.28515625" style="16" customWidth="1"/>
    <col min="20" max="20" width="6.140625" style="16" bestFit="1" customWidth="1"/>
    <col min="21" max="21" width="1.7109375" style="16" customWidth="1"/>
    <col min="22" max="22" width="40.28515625" style="16" customWidth="1"/>
    <col min="23" max="23" width="6.140625" style="16" bestFit="1" customWidth="1"/>
    <col min="24" max="24" width="1.7109375" style="16" customWidth="1"/>
    <col min="25" max="25" width="40.28515625" style="16" customWidth="1"/>
    <col min="26" max="26" width="6.140625" style="16" bestFit="1" customWidth="1"/>
    <col min="27" max="27" width="1.7109375" style="16" customWidth="1"/>
    <col min="28" max="28" width="40.28515625" style="16" customWidth="1"/>
    <col min="29" max="29" width="6.140625" style="16" bestFit="1" customWidth="1"/>
    <col min="30" max="30" width="3" customWidth="1"/>
    <col min="31" max="16384" width="11.5703125" hidden="1"/>
  </cols>
  <sheetData>
    <row r="1" spans="1:29">
      <c r="A1" s="9"/>
      <c r="B1" s="164" t="s">
        <v>0</v>
      </c>
      <c r="C1" s="165"/>
      <c r="D1" s="165"/>
      <c r="E1" s="165"/>
      <c r="F1" s="166"/>
    </row>
    <row r="2" spans="1:29" ht="25.15" customHeight="1">
      <c r="A2" s="9"/>
      <c r="B2" s="167"/>
      <c r="C2" s="168"/>
      <c r="D2" s="168"/>
      <c r="E2" s="168"/>
      <c r="F2" s="169"/>
      <c r="M2" s="163" t="s">
        <v>64</v>
      </c>
      <c r="N2" s="163"/>
      <c r="O2" s="140"/>
      <c r="P2" s="163" t="s">
        <v>65</v>
      </c>
      <c r="Q2" s="163"/>
      <c r="R2" s="140"/>
      <c r="S2" s="163" t="s">
        <v>66</v>
      </c>
      <c r="T2" s="163"/>
      <c r="U2" s="140"/>
      <c r="V2" s="163" t="s">
        <v>67</v>
      </c>
      <c r="W2" s="163"/>
      <c r="X2" s="140"/>
      <c r="Y2" s="163" t="s">
        <v>68</v>
      </c>
      <c r="Z2" s="163"/>
      <c r="AA2" s="140"/>
      <c r="AB2" s="163" t="s">
        <v>69</v>
      </c>
      <c r="AC2" s="163"/>
    </row>
    <row r="3" spans="1:29" ht="14.45" customHeight="1">
      <c r="B3" s="20">
        <v>2025</v>
      </c>
      <c r="C3" s="20">
        <v>2024</v>
      </c>
      <c r="D3" s="20">
        <v>2023</v>
      </c>
      <c r="G3" s="138">
        <v>2025</v>
      </c>
      <c r="H3" s="138">
        <v>2024</v>
      </c>
      <c r="I3" s="138">
        <v>2023</v>
      </c>
      <c r="M3" s="163"/>
      <c r="N3" s="163"/>
      <c r="O3" s="140"/>
      <c r="P3" s="163"/>
      <c r="Q3" s="163"/>
      <c r="R3" s="140"/>
      <c r="S3" s="163"/>
      <c r="T3" s="163"/>
      <c r="U3" s="140"/>
      <c r="V3" s="163"/>
      <c r="W3" s="163"/>
      <c r="X3" s="140"/>
      <c r="Y3" s="163"/>
      <c r="Z3" s="163"/>
      <c r="AA3" s="140"/>
      <c r="AB3" s="163"/>
      <c r="AC3" s="163"/>
    </row>
    <row r="4" spans="1:29">
      <c r="B4" s="41" t="s">
        <v>1</v>
      </c>
      <c r="C4" s="41" t="s">
        <v>1</v>
      </c>
      <c r="D4" s="41" t="s">
        <v>1</v>
      </c>
      <c r="G4" s="41" t="s">
        <v>1</v>
      </c>
      <c r="H4" s="41" t="s">
        <v>1</v>
      </c>
      <c r="I4" s="41" t="s">
        <v>1</v>
      </c>
      <c r="M4" s="137" t="s">
        <v>70</v>
      </c>
      <c r="N4" s="137" t="s">
        <v>71</v>
      </c>
      <c r="P4" s="137" t="s">
        <v>70</v>
      </c>
      <c r="Q4" s="137" t="s">
        <v>71</v>
      </c>
      <c r="S4" s="137" t="s">
        <v>70</v>
      </c>
      <c r="T4" s="137" t="s">
        <v>71</v>
      </c>
      <c r="V4" s="137" t="s">
        <v>70</v>
      </c>
      <c r="W4" s="137" t="s">
        <v>71</v>
      </c>
      <c r="Y4" s="137" t="s">
        <v>70</v>
      </c>
      <c r="Z4" s="137" t="s">
        <v>71</v>
      </c>
      <c r="AB4" s="137" t="s">
        <v>70</v>
      </c>
      <c r="AC4" s="137" t="s">
        <v>71</v>
      </c>
    </row>
    <row r="5" spans="1:29">
      <c r="A5" s="9" t="s">
        <v>72</v>
      </c>
      <c r="F5" s="9" t="s">
        <v>73</v>
      </c>
      <c r="M5" s="139"/>
      <c r="N5" s="139"/>
      <c r="P5" s="139"/>
      <c r="Q5" s="139"/>
      <c r="S5" s="139"/>
      <c r="T5" s="139"/>
      <c r="V5"/>
      <c r="W5"/>
      <c r="Y5"/>
      <c r="Z5"/>
      <c r="AB5"/>
      <c r="AC5"/>
    </row>
    <row r="6" spans="1:29">
      <c r="A6" t="s">
        <v>74</v>
      </c>
      <c r="B6" s="17"/>
      <c r="C6" s="17"/>
      <c r="D6" s="17"/>
      <c r="F6" t="s">
        <v>75</v>
      </c>
      <c r="G6" s="43"/>
      <c r="H6" s="43"/>
      <c r="I6" s="43"/>
      <c r="O6"/>
      <c r="R6"/>
      <c r="U6"/>
      <c r="V6"/>
      <c r="W6"/>
      <c r="X6"/>
      <c r="Y6"/>
      <c r="Z6"/>
      <c r="AA6"/>
      <c r="AB6"/>
      <c r="AC6"/>
    </row>
    <row r="7" spans="1:29">
      <c r="A7" t="s">
        <v>76</v>
      </c>
      <c r="B7" s="31"/>
      <c r="C7" s="31"/>
      <c r="D7" s="31"/>
      <c r="F7" t="s">
        <v>77</v>
      </c>
      <c r="G7" s="31"/>
      <c r="H7" s="31"/>
      <c r="I7" s="31"/>
      <c r="M7" s="31"/>
      <c r="N7" s="31"/>
      <c r="O7"/>
      <c r="P7" s="31"/>
      <c r="Q7" s="31"/>
      <c r="R7"/>
      <c r="S7" s="31"/>
      <c r="T7" s="31"/>
      <c r="U7"/>
      <c r="V7" s="31"/>
      <c r="W7" s="31"/>
      <c r="X7"/>
      <c r="Y7" s="31"/>
      <c r="Z7" s="31"/>
      <c r="AA7"/>
      <c r="AB7" s="31"/>
      <c r="AC7" s="31"/>
    </row>
    <row r="8" spans="1:29">
      <c r="A8" t="s">
        <v>78</v>
      </c>
      <c r="B8" s="31"/>
      <c r="C8" s="31"/>
      <c r="D8" s="31"/>
      <c r="F8" t="s">
        <v>79</v>
      </c>
      <c r="G8" s="31"/>
      <c r="H8" s="31"/>
      <c r="I8" s="31"/>
      <c r="M8" s="31"/>
      <c r="N8" s="31"/>
      <c r="O8"/>
      <c r="P8" s="31"/>
      <c r="Q8" s="31"/>
      <c r="R8"/>
      <c r="S8" s="31"/>
      <c r="T8" s="31"/>
      <c r="U8"/>
      <c r="V8" s="31"/>
      <c r="W8" s="31"/>
      <c r="X8"/>
      <c r="Y8" s="31"/>
      <c r="Z8" s="31"/>
      <c r="AA8"/>
      <c r="AB8" s="31"/>
      <c r="AC8" s="31"/>
    </row>
    <row r="9" spans="1:29">
      <c r="A9" t="s">
        <v>80</v>
      </c>
      <c r="B9" s="31"/>
      <c r="C9" s="31"/>
      <c r="D9" s="31"/>
      <c r="F9" t="s">
        <v>81</v>
      </c>
      <c r="G9" s="31"/>
      <c r="H9" s="31"/>
      <c r="I9" s="31"/>
      <c r="M9" s="31"/>
      <c r="N9" s="31"/>
      <c r="O9"/>
      <c r="P9" s="31"/>
      <c r="Q9" s="31"/>
      <c r="R9"/>
      <c r="S9" s="31"/>
      <c r="T9" s="31"/>
      <c r="U9"/>
      <c r="V9" s="31"/>
      <c r="W9" s="31"/>
      <c r="X9"/>
      <c r="Y9" s="31"/>
      <c r="Z9" s="31"/>
      <c r="AA9"/>
      <c r="AB9" s="31"/>
      <c r="AC9" s="31"/>
    </row>
    <row r="10" spans="1:29">
      <c r="A10" t="s">
        <v>82</v>
      </c>
      <c r="B10" s="31"/>
      <c r="C10" s="31"/>
      <c r="D10" s="31"/>
      <c r="F10" t="s">
        <v>83</v>
      </c>
      <c r="G10" s="31"/>
      <c r="H10" s="31"/>
      <c r="I10" s="31"/>
      <c r="M10" s="31"/>
      <c r="N10" s="31"/>
      <c r="O10"/>
      <c r="P10" s="31"/>
      <c r="Q10" s="31"/>
      <c r="R10"/>
      <c r="S10" s="31"/>
      <c r="T10" s="31"/>
      <c r="U10"/>
      <c r="V10" s="31"/>
      <c r="W10" s="31"/>
      <c r="X10"/>
      <c r="Y10" s="31"/>
      <c r="Z10" s="31"/>
      <c r="AA10"/>
      <c r="AB10" s="31"/>
      <c r="AC10" s="31"/>
    </row>
    <row r="11" spans="1:29">
      <c r="A11" t="s">
        <v>84</v>
      </c>
      <c r="B11" s="31"/>
      <c r="C11" s="31"/>
      <c r="D11" s="31"/>
      <c r="F11" t="s">
        <v>85</v>
      </c>
      <c r="G11" s="31"/>
      <c r="H11" s="31"/>
      <c r="I11" s="31"/>
      <c r="M11" s="31"/>
      <c r="N11" s="31"/>
      <c r="O11"/>
      <c r="P11" s="31"/>
      <c r="Q11" s="31"/>
      <c r="R11"/>
      <c r="S11" s="31"/>
      <c r="T11" s="31"/>
      <c r="U11"/>
      <c r="V11" s="31"/>
      <c r="W11" s="31"/>
      <c r="X11"/>
      <c r="Y11" s="31"/>
      <c r="Z11" s="31"/>
      <c r="AA11"/>
      <c r="AB11" s="31"/>
      <c r="AC11" s="31"/>
    </row>
    <row r="12" spans="1:29">
      <c r="A12" t="s">
        <v>86</v>
      </c>
      <c r="B12" s="31"/>
      <c r="C12" s="31"/>
      <c r="D12" s="31"/>
      <c r="F12" t="s">
        <v>87</v>
      </c>
      <c r="G12" s="31"/>
      <c r="H12" s="31"/>
      <c r="I12" s="31"/>
      <c r="M12" s="31"/>
      <c r="N12" s="31"/>
      <c r="O12"/>
      <c r="P12" s="31"/>
      <c r="Q12" s="31"/>
      <c r="R12"/>
      <c r="S12" s="31"/>
      <c r="T12" s="31"/>
      <c r="U12"/>
      <c r="V12" s="31"/>
      <c r="W12" s="31"/>
      <c r="X12"/>
      <c r="Y12" s="31"/>
      <c r="Z12" s="31"/>
      <c r="AA12"/>
      <c r="AB12" s="31"/>
      <c r="AC12" s="31"/>
    </row>
    <row r="13" spans="1:29">
      <c r="A13" t="s">
        <v>88</v>
      </c>
      <c r="B13" s="31"/>
      <c r="C13" s="31"/>
      <c r="D13" s="31"/>
      <c r="F13" s="9" t="s">
        <v>89</v>
      </c>
      <c r="G13" s="32">
        <f>SUM(G7:G12)</f>
        <v>0</v>
      </c>
      <c r="H13" s="32">
        <f>SUM(H7:H12)</f>
        <v>0</v>
      </c>
      <c r="I13" s="33">
        <f>SUM(I7:I12)</f>
        <v>0</v>
      </c>
      <c r="J13" s="17"/>
      <c r="M13" s="31"/>
      <c r="N13" s="31"/>
      <c r="O13"/>
      <c r="P13" s="31"/>
      <c r="Q13" s="31"/>
      <c r="R13"/>
      <c r="S13" s="31"/>
      <c r="T13" s="31"/>
      <c r="U13"/>
      <c r="V13"/>
      <c r="W13"/>
      <c r="X13"/>
      <c r="Y13"/>
      <c r="Z13"/>
      <c r="AA13"/>
      <c r="AB13"/>
      <c r="AC13"/>
    </row>
    <row r="14" spans="1:29">
      <c r="A14" s="9" t="s">
        <v>90</v>
      </c>
      <c r="B14" s="32">
        <f>SUM(B7:B13)</f>
        <v>0</v>
      </c>
      <c r="C14" s="32">
        <f>SUM(C7:C13)</f>
        <v>0</v>
      </c>
      <c r="D14" s="33">
        <f>SUM(D7:D13)</f>
        <v>0</v>
      </c>
      <c r="G14" s="34"/>
      <c r="H14" s="34"/>
      <c r="I14" s="35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>
      <c r="A15" s="9"/>
      <c r="B15" s="132"/>
      <c r="C15" s="132"/>
      <c r="D15" s="133"/>
      <c r="F15" t="s">
        <v>91</v>
      </c>
      <c r="G15" s="43"/>
      <c r="H15" s="43"/>
      <c r="I15" s="43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>
      <c r="B16" s="34"/>
      <c r="C16" s="35"/>
      <c r="D16" s="35"/>
      <c r="F16" t="s">
        <v>92</v>
      </c>
      <c r="G16" s="31"/>
      <c r="H16" s="31"/>
      <c r="I16" s="31"/>
      <c r="M16"/>
      <c r="N16"/>
      <c r="O16"/>
      <c r="P16"/>
      <c r="Q16"/>
      <c r="R16"/>
      <c r="S16"/>
      <c r="T16"/>
      <c r="U16"/>
      <c r="V16" s="31"/>
      <c r="W16" s="31"/>
      <c r="X16"/>
      <c r="Y16" s="31"/>
      <c r="Z16" s="31"/>
      <c r="AA16"/>
      <c r="AB16" s="31"/>
      <c r="AC16" s="31"/>
    </row>
    <row r="17" spans="1:29">
      <c r="A17" t="s">
        <v>93</v>
      </c>
      <c r="B17" s="43"/>
      <c r="C17" s="43"/>
      <c r="D17" s="43"/>
      <c r="F17" t="s">
        <v>94</v>
      </c>
      <c r="G17" s="31"/>
      <c r="H17" s="31"/>
      <c r="I17" s="31"/>
      <c r="M17"/>
      <c r="N17"/>
      <c r="O17"/>
      <c r="P17"/>
      <c r="Q17"/>
      <c r="R17"/>
      <c r="S17"/>
      <c r="T17"/>
      <c r="U17"/>
      <c r="V17" s="31"/>
      <c r="W17" s="31"/>
      <c r="X17"/>
      <c r="Y17" s="31"/>
      <c r="Z17" s="31"/>
      <c r="AA17"/>
      <c r="AB17" s="31"/>
      <c r="AC17" s="31"/>
    </row>
    <row r="18" spans="1:29">
      <c r="A18" t="s">
        <v>95</v>
      </c>
      <c r="B18" s="31"/>
      <c r="C18" s="31"/>
      <c r="D18" s="31"/>
      <c r="F18" t="s">
        <v>96</v>
      </c>
      <c r="G18" s="31"/>
      <c r="H18" s="31"/>
      <c r="I18" s="31"/>
      <c r="M18" s="31"/>
      <c r="N18" s="31"/>
      <c r="O18"/>
      <c r="P18" s="31"/>
      <c r="Q18" s="31"/>
      <c r="R18"/>
      <c r="S18" s="31"/>
      <c r="T18" s="31"/>
      <c r="U18"/>
      <c r="V18" s="31"/>
      <c r="W18" s="31"/>
      <c r="X18"/>
      <c r="Y18" s="31"/>
      <c r="Z18" s="31"/>
      <c r="AA18"/>
      <c r="AB18" s="31"/>
      <c r="AC18" s="31"/>
    </row>
    <row r="19" spans="1:29">
      <c r="A19" t="s">
        <v>97</v>
      </c>
      <c r="B19" s="31"/>
      <c r="C19" s="31"/>
      <c r="D19" s="31"/>
      <c r="F19" t="s">
        <v>98</v>
      </c>
      <c r="G19" s="31"/>
      <c r="H19" s="31"/>
      <c r="I19" s="31"/>
      <c r="M19" s="31"/>
      <c r="N19" s="31"/>
      <c r="O19"/>
      <c r="P19" s="31"/>
      <c r="Q19" s="31"/>
      <c r="R19"/>
      <c r="S19" s="31"/>
      <c r="T19" s="31"/>
      <c r="U19"/>
      <c r="V19" s="31"/>
      <c r="W19" s="31"/>
      <c r="X19"/>
      <c r="Y19" s="31"/>
      <c r="Z19" s="31"/>
      <c r="AA19"/>
      <c r="AB19" s="31"/>
      <c r="AC19" s="31"/>
    </row>
    <row r="20" spans="1:29">
      <c r="A20" t="s">
        <v>99</v>
      </c>
      <c r="B20" s="31"/>
      <c r="C20" s="31"/>
      <c r="D20" s="31"/>
      <c r="F20" s="9" t="s">
        <v>100</v>
      </c>
      <c r="G20" s="32">
        <f>SUM(G16:G19)</f>
        <v>0</v>
      </c>
      <c r="H20" s="32">
        <f>SUM(H16:H19)</f>
        <v>0</v>
      </c>
      <c r="I20" s="32">
        <f>SUM(I16:I19)</f>
        <v>0</v>
      </c>
      <c r="M20" s="31"/>
      <c r="N20" s="31"/>
      <c r="O20"/>
      <c r="P20" s="31"/>
      <c r="Q20" s="31"/>
      <c r="R20"/>
      <c r="S20" s="31"/>
      <c r="T20" s="31"/>
      <c r="U20"/>
      <c r="V20"/>
      <c r="W20"/>
      <c r="X20"/>
      <c r="Y20"/>
      <c r="Z20"/>
      <c r="AA20"/>
      <c r="AB20"/>
      <c r="AC20"/>
    </row>
    <row r="21" spans="1:29">
      <c r="A21" t="s">
        <v>101</v>
      </c>
      <c r="B21" s="31"/>
      <c r="C21" s="31"/>
      <c r="D21" s="31"/>
      <c r="F21" s="9" t="s">
        <v>102</v>
      </c>
      <c r="G21" s="32">
        <f>+G20+G13</f>
        <v>0</v>
      </c>
      <c r="H21" s="32">
        <f>+H20+H13</f>
        <v>0</v>
      </c>
      <c r="I21" s="32">
        <f>+I20+I13</f>
        <v>0</v>
      </c>
      <c r="M21" s="31"/>
      <c r="N21" s="31"/>
      <c r="O21"/>
      <c r="P21" s="31"/>
      <c r="Q21" s="31"/>
      <c r="R21"/>
      <c r="S21" s="31"/>
      <c r="T21" s="31"/>
      <c r="U21"/>
      <c r="V21"/>
      <c r="W21"/>
      <c r="X21"/>
      <c r="Y21"/>
      <c r="Z21"/>
      <c r="AA21"/>
      <c r="AB21"/>
      <c r="AC21"/>
    </row>
    <row r="22" spans="1:29">
      <c r="A22" s="9" t="s">
        <v>103</v>
      </c>
      <c r="B22" s="32">
        <f>SUM(B18:B21)</f>
        <v>0</v>
      </c>
      <c r="C22" s="32">
        <f>SUM(C18:C21)</f>
        <v>0</v>
      </c>
      <c r="D22" s="32">
        <f>SUM(D18:D21)</f>
        <v>0</v>
      </c>
      <c r="F22" t="s">
        <v>104</v>
      </c>
      <c r="G22" s="43"/>
      <c r="H22" s="43"/>
      <c r="I22" s="43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>
      <c r="B23" s="35"/>
      <c r="C23" s="35"/>
      <c r="D23" s="35"/>
      <c r="F23" t="s">
        <v>105</v>
      </c>
      <c r="G23" s="31"/>
      <c r="H23" s="31"/>
      <c r="I23" s="31"/>
      <c r="M23"/>
      <c r="N23"/>
      <c r="O23"/>
      <c r="P23"/>
      <c r="Q23"/>
      <c r="R23"/>
      <c r="S23"/>
      <c r="T23"/>
      <c r="U23"/>
      <c r="V23" s="31"/>
      <c r="W23" s="31"/>
      <c r="X23"/>
      <c r="Y23" s="31"/>
      <c r="Z23" s="31"/>
      <c r="AA23"/>
      <c r="AB23" s="31"/>
      <c r="AC23" s="31"/>
    </row>
    <row r="24" spans="1:29">
      <c r="B24" s="35"/>
      <c r="C24" s="35"/>
      <c r="D24" s="35"/>
      <c r="F24" t="s">
        <v>106</v>
      </c>
      <c r="G24" s="31"/>
      <c r="H24" s="31"/>
      <c r="I24" s="31"/>
      <c r="V24" s="31"/>
      <c r="W24" s="31"/>
      <c r="Y24" s="31"/>
      <c r="Z24" s="31"/>
      <c r="AB24" s="31"/>
      <c r="AC24" s="31"/>
    </row>
    <row r="25" spans="1:29">
      <c r="B25" s="35"/>
      <c r="C25" s="35"/>
      <c r="D25" s="35"/>
      <c r="F25" t="s">
        <v>50</v>
      </c>
      <c r="G25" s="31"/>
      <c r="H25" s="31"/>
      <c r="I25" s="31"/>
      <c r="V25" s="31"/>
      <c r="W25" s="31"/>
      <c r="Y25" s="31"/>
      <c r="Z25" s="31"/>
      <c r="AB25" s="31"/>
      <c r="AC25" s="31"/>
    </row>
    <row r="26" spans="1:29">
      <c r="B26" s="35"/>
      <c r="C26" s="35"/>
      <c r="D26" s="35"/>
      <c r="F26" t="s">
        <v>107</v>
      </c>
      <c r="G26" s="43"/>
      <c r="H26" s="43"/>
      <c r="I26" s="43"/>
      <c r="V26"/>
      <c r="W26"/>
      <c r="Y26"/>
      <c r="Z26"/>
      <c r="AB26"/>
      <c r="AC26"/>
    </row>
    <row r="27" spans="1:29">
      <c r="B27" s="35"/>
      <c r="C27" s="35"/>
      <c r="D27" s="35"/>
      <c r="F27" t="s">
        <v>108</v>
      </c>
      <c r="G27" s="43">
        <f>SUM(G23:G26)</f>
        <v>0</v>
      </c>
      <c r="H27" s="43">
        <f t="shared" ref="H27:I27" si="0">SUM(H23:H26)</f>
        <v>0</v>
      </c>
      <c r="I27" s="43">
        <f t="shared" si="0"/>
        <v>0</v>
      </c>
      <c r="V27"/>
      <c r="W27"/>
      <c r="Y27"/>
      <c r="Z27"/>
      <c r="AB27"/>
      <c r="AC27"/>
    </row>
    <row r="28" spans="1:29">
      <c r="B28" s="35"/>
      <c r="C28" s="35"/>
      <c r="D28" s="35"/>
      <c r="F28" t="s">
        <v>53</v>
      </c>
      <c r="G28" s="31"/>
      <c r="H28" s="31"/>
      <c r="I28" s="31"/>
      <c r="V28" s="31"/>
      <c r="W28" s="31"/>
      <c r="Y28" s="31"/>
      <c r="Z28" s="31"/>
      <c r="AB28" s="31"/>
      <c r="AC28" s="31"/>
    </row>
    <row r="29" spans="1:29">
      <c r="B29" s="35"/>
      <c r="C29" s="35"/>
      <c r="D29" s="35"/>
      <c r="F29" t="s">
        <v>55</v>
      </c>
      <c r="G29" s="37">
        <f>+G27+G28</f>
        <v>0</v>
      </c>
      <c r="H29" s="37">
        <f>+H27+H28</f>
        <v>0</v>
      </c>
      <c r="I29" s="37">
        <f>+I27+I28</f>
        <v>0</v>
      </c>
    </row>
    <row r="30" spans="1:29" ht="15" thickBot="1">
      <c r="A30" s="9" t="s">
        <v>109</v>
      </c>
      <c r="B30" s="36">
        <f>+B22+B14</f>
        <v>0</v>
      </c>
      <c r="C30" s="36">
        <f>+C22+C14</f>
        <v>0</v>
      </c>
      <c r="D30" s="36">
        <f>+D22+D14</f>
        <v>0</v>
      </c>
      <c r="F30" s="9" t="s">
        <v>110</v>
      </c>
      <c r="G30" s="38">
        <f>+G29+G21</f>
        <v>0</v>
      </c>
      <c r="H30" s="38">
        <f>+H29+H21</f>
        <v>0</v>
      </c>
      <c r="I30" s="38">
        <f>+I29+I21</f>
        <v>0</v>
      </c>
    </row>
    <row r="31" spans="1:29" ht="15" thickTop="1">
      <c r="B31" s="17"/>
      <c r="C31" s="17"/>
      <c r="D31" s="17"/>
      <c r="G31" s="17"/>
      <c r="H31" s="17"/>
      <c r="I31" s="17"/>
    </row>
    <row r="32" spans="1:29"/>
    <row r="33" spans="1:13">
      <c r="G33" s="170" t="s">
        <v>111</v>
      </c>
      <c r="H33" s="170"/>
      <c r="I33" s="170"/>
    </row>
    <row r="34" spans="1:13">
      <c r="A34" s="19" t="s">
        <v>63</v>
      </c>
      <c r="G34"/>
      <c r="H34"/>
      <c r="I34"/>
      <c r="M34" s="19" t="s">
        <v>63</v>
      </c>
    </row>
    <row r="35" spans="1:13">
      <c r="G35" s="121">
        <f>G3</f>
        <v>2025</v>
      </c>
      <c r="H35" s="121">
        <f>H3</f>
        <v>2024</v>
      </c>
      <c r="I35" s="121">
        <f>I3</f>
        <v>2023</v>
      </c>
    </row>
    <row r="36" spans="1:13">
      <c r="G36" s="122">
        <f>+B30-G30</f>
        <v>0</v>
      </c>
      <c r="H36" s="122">
        <f>+C30-H30</f>
        <v>0</v>
      </c>
      <c r="I36" s="122">
        <f>+D30-I30</f>
        <v>0</v>
      </c>
    </row>
    <row r="37" spans="1:13"/>
  </sheetData>
  <protectedRanges>
    <protectedRange sqref="B1:F2" name="Rango9"/>
    <protectedRange sqref="B7:D13" name="Rango1"/>
    <protectedRange sqref="B18:D21" name="Rango2"/>
    <protectedRange sqref="G9:I12 G7:I7" name="Rango3"/>
    <protectedRange sqref="G16:I16 G18:I19" name="Rango4"/>
    <protectedRange sqref="G23:I25" name="Rango5"/>
    <protectedRange sqref="G28:I28" name="Rango6"/>
    <protectedRange sqref="B4:D4 G4:I4" name="Rango7"/>
  </protectedRanges>
  <mergeCells count="8">
    <mergeCell ref="B1:F2"/>
    <mergeCell ref="G33:I33"/>
    <mergeCell ref="M2:N3"/>
    <mergeCell ref="AB2:AC3"/>
    <mergeCell ref="S2:T3"/>
    <mergeCell ref="V2:W3"/>
    <mergeCell ref="P2:Q3"/>
    <mergeCell ref="Y2:Z3"/>
  </mergeCells>
  <pageMargins left="0.31496062992125984" right="0.31496062992125984" top="0.74803149606299213" bottom="0.74803149606299213" header="0.31496062992125984" footer="0.31496062992125984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2BF9F-CDAC-4E0A-BB8A-230F3067A11D}">
  <sheetPr codeName="Hoja3"/>
  <dimension ref="A1:O33"/>
  <sheetViews>
    <sheetView showGridLines="0" zoomScaleNormal="100" workbookViewId="0">
      <selection activeCell="A3" sqref="A3:A4"/>
    </sheetView>
  </sheetViews>
  <sheetFormatPr defaultColWidth="11.42578125" defaultRowHeight="13.9" zeroHeight="1"/>
  <cols>
    <col min="1" max="1" width="55.42578125" style="16" customWidth="1"/>
    <col min="2" max="2" width="17.140625" style="16" customWidth="1"/>
    <col min="3" max="4" width="15.140625" style="16" bestFit="1" customWidth="1"/>
    <col min="5" max="5" width="1.42578125" style="16" customWidth="1"/>
    <col min="6" max="6" width="1.140625" style="136" customWidth="1"/>
    <col min="7" max="7" width="1" style="16" customWidth="1"/>
    <col min="8" max="8" width="40.28515625" style="16" customWidth="1"/>
    <col min="9" max="9" width="6.140625" style="16" bestFit="1" customWidth="1"/>
    <col min="10" max="10" width="2.140625" style="16" customWidth="1"/>
    <col min="11" max="11" width="40.28515625" style="16" customWidth="1"/>
    <col min="12" max="12" width="6.140625" style="16" bestFit="1" customWidth="1"/>
    <col min="13" max="13" width="2.140625" style="16" customWidth="1"/>
    <col min="14" max="14" width="40.28515625" style="16" customWidth="1"/>
    <col min="15" max="15" width="6.140625" style="16" bestFit="1" customWidth="1"/>
    <col min="16" max="16384" width="11.42578125" style="16"/>
  </cols>
  <sheetData>
    <row r="1" spans="1:15" ht="51" customHeight="1"/>
    <row r="2" spans="1:15" ht="17.649999999999999" customHeight="1">
      <c r="A2" s="171" t="s">
        <v>0</v>
      </c>
      <c r="B2" s="172"/>
      <c r="C2" s="172"/>
      <c r="D2" s="173"/>
    </row>
    <row r="3" spans="1:15" ht="14.65" customHeight="1">
      <c r="A3" s="174" t="s">
        <v>112</v>
      </c>
      <c r="B3" s="21">
        <v>45658</v>
      </c>
      <c r="C3" s="21">
        <v>45292</v>
      </c>
      <c r="D3" s="21">
        <v>44927</v>
      </c>
      <c r="H3" s="163" t="s">
        <v>113</v>
      </c>
      <c r="I3" s="163"/>
      <c r="K3" s="163" t="s">
        <v>114</v>
      </c>
      <c r="L3" s="163"/>
      <c r="N3" s="163" t="s">
        <v>115</v>
      </c>
      <c r="O3" s="163"/>
    </row>
    <row r="4" spans="1:15">
      <c r="A4" s="175"/>
      <c r="B4" s="22">
        <v>46022</v>
      </c>
      <c r="C4" s="22">
        <v>45657</v>
      </c>
      <c r="D4" s="22">
        <v>45291</v>
      </c>
      <c r="H4" s="163"/>
      <c r="I4" s="163"/>
      <c r="K4" s="163"/>
      <c r="L4" s="163"/>
      <c r="N4" s="163"/>
      <c r="O4" s="163"/>
    </row>
    <row r="5" spans="1:15">
      <c r="B5" s="42" t="s">
        <v>1</v>
      </c>
      <c r="C5" s="42" t="s">
        <v>1</v>
      </c>
      <c r="D5" s="42" t="s">
        <v>1</v>
      </c>
      <c r="H5" s="137" t="s">
        <v>70</v>
      </c>
      <c r="I5" s="137" t="s">
        <v>71</v>
      </c>
      <c r="K5" s="137" t="s">
        <v>70</v>
      </c>
      <c r="L5" s="137" t="s">
        <v>71</v>
      </c>
      <c r="N5" s="137" t="s">
        <v>70</v>
      </c>
      <c r="O5" s="137" t="s">
        <v>71</v>
      </c>
    </row>
    <row r="6" spans="1:15">
      <c r="A6" s="16" t="s">
        <v>116</v>
      </c>
      <c r="B6" s="31"/>
      <c r="C6" s="31"/>
      <c r="D6" s="31"/>
      <c r="H6" s="31"/>
      <c r="I6" s="31"/>
      <c r="K6" s="31"/>
      <c r="L6" s="31"/>
      <c r="N6" s="31"/>
      <c r="O6" s="31"/>
    </row>
    <row r="7" spans="1:15">
      <c r="A7" s="16" t="s">
        <v>117</v>
      </c>
      <c r="B7" s="31"/>
      <c r="C7" s="31"/>
      <c r="D7" s="31"/>
      <c r="H7" s="31"/>
      <c r="I7" s="31"/>
      <c r="K7" s="31"/>
      <c r="L7" s="31"/>
      <c r="N7" s="31"/>
      <c r="O7" s="31"/>
    </row>
    <row r="8" spans="1:15">
      <c r="A8" s="18" t="s">
        <v>118</v>
      </c>
      <c r="B8" s="39">
        <f>SUM(B6:B7)</f>
        <v>0</v>
      </c>
      <c r="C8" s="39">
        <f t="shared" ref="C8:D8" si="0">SUM(C6:C7)</f>
        <v>0</v>
      </c>
      <c r="D8" s="39">
        <f t="shared" si="0"/>
        <v>0</v>
      </c>
      <c r="H8" s="39"/>
      <c r="I8" s="39"/>
      <c r="K8" s="39"/>
      <c r="L8" s="39"/>
      <c r="N8" s="39"/>
      <c r="O8" s="39"/>
    </row>
    <row r="9" spans="1:15">
      <c r="B9" s="35"/>
      <c r="C9" s="35"/>
      <c r="D9" s="35"/>
      <c r="H9" s="35"/>
      <c r="I9" s="35"/>
      <c r="K9" s="35"/>
      <c r="L9" s="35"/>
      <c r="N9" s="35"/>
      <c r="O9" s="35"/>
    </row>
    <row r="10" spans="1:15">
      <c r="A10" s="16" t="s">
        <v>119</v>
      </c>
      <c r="B10" s="31"/>
      <c r="C10" s="31"/>
      <c r="D10" s="31"/>
      <c r="H10" s="31"/>
      <c r="I10" s="31"/>
      <c r="K10" s="31"/>
      <c r="L10" s="31"/>
      <c r="N10" s="31"/>
      <c r="O10" s="31"/>
    </row>
    <row r="11" spans="1:15">
      <c r="A11" s="16" t="s">
        <v>120</v>
      </c>
      <c r="B11" s="31"/>
      <c r="C11" s="31"/>
      <c r="D11" s="31"/>
      <c r="H11" s="31"/>
      <c r="I11" s="31"/>
      <c r="K11" s="31"/>
      <c r="L11" s="31"/>
      <c r="N11" s="31"/>
      <c r="O11" s="31"/>
    </row>
    <row r="12" spans="1:15">
      <c r="A12" s="16" t="s">
        <v>121</v>
      </c>
      <c r="B12" s="31"/>
      <c r="C12" s="31"/>
      <c r="D12" s="31"/>
      <c r="H12" s="31"/>
      <c r="I12" s="31"/>
      <c r="K12" s="31"/>
      <c r="L12" s="31"/>
      <c r="N12" s="31"/>
      <c r="O12" s="31"/>
    </row>
    <row r="13" spans="1:15">
      <c r="A13" s="16" t="s">
        <v>122</v>
      </c>
      <c r="B13" s="31"/>
      <c r="C13" s="31"/>
      <c r="D13" s="31"/>
      <c r="H13" s="31"/>
      <c r="I13" s="31"/>
      <c r="K13" s="31"/>
      <c r="L13" s="31"/>
      <c r="N13" s="31"/>
      <c r="O13" s="31"/>
    </row>
    <row r="14" spans="1:15">
      <c r="A14" s="16" t="s">
        <v>123</v>
      </c>
      <c r="B14" s="31"/>
      <c r="C14" s="31"/>
      <c r="D14" s="31"/>
      <c r="H14" s="31"/>
      <c r="I14" s="31"/>
      <c r="K14" s="31"/>
      <c r="L14" s="31"/>
      <c r="N14" s="31"/>
      <c r="O14" s="31"/>
    </row>
    <row r="15" spans="1:15">
      <c r="A15" s="16" t="s">
        <v>124</v>
      </c>
      <c r="B15" s="31"/>
      <c r="C15" s="31"/>
      <c r="D15" s="31"/>
      <c r="H15" s="31"/>
      <c r="I15" s="31"/>
      <c r="K15" s="31"/>
      <c r="L15" s="31"/>
      <c r="N15" s="31"/>
      <c r="O15" s="31"/>
    </row>
    <row r="16" spans="1:15">
      <c r="A16" s="18" t="s">
        <v>125</v>
      </c>
      <c r="B16" s="39">
        <f>SUM(B8:B15)</f>
        <v>0</v>
      </c>
      <c r="C16" s="39">
        <f t="shared" ref="C16:D16" si="1">SUM(C8:C15)</f>
        <v>0</v>
      </c>
      <c r="D16" s="39">
        <f t="shared" si="1"/>
        <v>0</v>
      </c>
      <c r="H16" s="39"/>
      <c r="I16" s="39"/>
      <c r="K16" s="39"/>
      <c r="L16" s="39"/>
      <c r="N16" s="39"/>
      <c r="O16" s="39"/>
    </row>
    <row r="17" spans="1:15">
      <c r="A17" s="16" t="s">
        <v>126</v>
      </c>
      <c r="B17" s="31"/>
      <c r="C17" s="31"/>
      <c r="D17" s="31"/>
      <c r="H17" s="31"/>
      <c r="I17" s="31"/>
      <c r="K17" s="31"/>
      <c r="L17" s="31"/>
      <c r="N17" s="31"/>
      <c r="O17" s="31"/>
    </row>
    <row r="18" spans="1:15">
      <c r="A18" s="18" t="s">
        <v>127</v>
      </c>
      <c r="B18" s="39">
        <f>+B16+B17</f>
        <v>0</v>
      </c>
      <c r="C18" s="39">
        <f t="shared" ref="C18:D18" si="2">+C16+C17</f>
        <v>0</v>
      </c>
      <c r="D18" s="39">
        <f t="shared" si="2"/>
        <v>0</v>
      </c>
      <c r="H18" s="39"/>
      <c r="I18" s="39"/>
      <c r="K18" s="39"/>
      <c r="L18" s="39"/>
      <c r="N18" s="39"/>
      <c r="O18" s="39"/>
    </row>
    <row r="19" spans="1:15">
      <c r="B19" s="35"/>
      <c r="C19" s="35"/>
      <c r="D19" s="35"/>
      <c r="H19" s="35"/>
      <c r="I19" s="35"/>
      <c r="K19" s="35"/>
      <c r="L19" s="35"/>
      <c r="N19" s="35"/>
      <c r="O19" s="35"/>
    </row>
    <row r="20" spans="1:15">
      <c r="A20" s="16" t="s">
        <v>128</v>
      </c>
      <c r="B20" s="35"/>
      <c r="C20" s="35"/>
      <c r="D20" s="35"/>
      <c r="H20" s="35"/>
      <c r="I20" s="35"/>
      <c r="K20" s="35"/>
      <c r="L20" s="35"/>
      <c r="N20" s="35"/>
      <c r="O20" s="35"/>
    </row>
    <row r="21" spans="1:15">
      <c r="A21" s="16" t="s">
        <v>129</v>
      </c>
      <c r="B21" s="31"/>
      <c r="C21" s="31"/>
      <c r="D21" s="31"/>
      <c r="H21" s="31"/>
      <c r="I21" s="31"/>
      <c r="K21" s="31"/>
      <c r="L21" s="31"/>
      <c r="N21" s="31"/>
      <c r="O21" s="31"/>
    </row>
    <row r="22" spans="1:15">
      <c r="A22" s="16" t="s">
        <v>130</v>
      </c>
      <c r="B22" s="31"/>
      <c r="C22" s="31"/>
      <c r="D22" s="31"/>
      <c r="H22" s="31"/>
      <c r="I22" s="31"/>
      <c r="K22" s="31"/>
      <c r="L22" s="31"/>
      <c r="N22" s="31"/>
      <c r="O22" s="31"/>
    </row>
    <row r="23" spans="1:15">
      <c r="A23" s="16" t="s">
        <v>131</v>
      </c>
      <c r="B23" s="39">
        <f>SUM(B21:B22)</f>
        <v>0</v>
      </c>
      <c r="C23" s="39">
        <f>SUM(C21:C22)</f>
        <v>0</v>
      </c>
      <c r="D23" s="39">
        <f>SUM(D21:D22)</f>
        <v>0</v>
      </c>
      <c r="H23" s="39"/>
      <c r="I23" s="39"/>
      <c r="K23" s="39"/>
      <c r="L23" s="39"/>
      <c r="N23" s="39"/>
      <c r="O23" s="39"/>
    </row>
    <row r="24" spans="1:15">
      <c r="B24" s="35"/>
      <c r="C24" s="35"/>
      <c r="D24" s="35"/>
    </row>
    <row r="25" spans="1:15">
      <c r="B25" s="128">
        <f>+B23-B18</f>
        <v>0</v>
      </c>
      <c r="C25" s="128">
        <f>+C23-C18</f>
        <v>0</v>
      </c>
      <c r="D25" s="128">
        <f>+D23-D18</f>
        <v>0</v>
      </c>
    </row>
    <row r="26" spans="1:15">
      <c r="B26" s="17"/>
      <c r="C26" s="17"/>
      <c r="D26" s="17"/>
    </row>
    <row r="27" spans="1:15">
      <c r="A27" s="19" t="s">
        <v>63</v>
      </c>
      <c r="B27" s="17"/>
      <c r="C27" s="17"/>
      <c r="D27" s="17"/>
      <c r="H27" s="19" t="s">
        <v>63</v>
      </c>
    </row>
    <row r="28" spans="1:15"/>
    <row r="29" spans="1:15"/>
    <row r="30" spans="1:15"/>
    <row r="31" spans="1:15"/>
    <row r="32" spans="1:15"/>
    <row r="33"/>
  </sheetData>
  <protectedRanges>
    <protectedRange sqref="A2:D2" name="Rango6"/>
    <protectedRange sqref="B21:D22" name="Rango4"/>
    <protectedRange sqref="B17:D17" name="Rango3"/>
    <protectedRange sqref="B10:D15" name="Rango2"/>
    <protectedRange sqref="B6:D7" name="Rango1"/>
    <protectedRange sqref="B5:D5" name="Rango5"/>
  </protectedRanges>
  <mergeCells count="5">
    <mergeCell ref="A2:D2"/>
    <mergeCell ref="A3:A4"/>
    <mergeCell ref="H3:I4"/>
    <mergeCell ref="K3:L4"/>
    <mergeCell ref="N3:O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99137-E33E-49A5-973D-80ABC7366AC5}">
  <dimension ref="A1:M24"/>
  <sheetViews>
    <sheetView showGridLines="0" zoomScale="85" zoomScaleNormal="85" workbookViewId="0">
      <selection activeCell="C2" sqref="B2:C2"/>
    </sheetView>
  </sheetViews>
  <sheetFormatPr defaultColWidth="0" defaultRowHeight="14.45" zeroHeight="1"/>
  <cols>
    <col min="1" max="1" width="7.5703125" bestFit="1" customWidth="1"/>
    <col min="2" max="2" width="32.140625" customWidth="1"/>
    <col min="3" max="3" width="11.7109375" bestFit="1" customWidth="1"/>
    <col min="4" max="4" width="12.5703125" bestFit="1" customWidth="1"/>
    <col min="5" max="5" width="15.5703125" bestFit="1" customWidth="1"/>
    <col min="6" max="6" width="23.7109375" customWidth="1"/>
    <col min="7" max="8" width="25.5703125" customWidth="1"/>
    <col min="9" max="9" width="14.42578125" customWidth="1"/>
    <col min="10" max="10" width="21.85546875" bestFit="1" customWidth="1"/>
    <col min="11" max="11" width="16.5703125" bestFit="1" customWidth="1"/>
    <col min="12" max="12" width="17.5703125" customWidth="1"/>
    <col min="13" max="13" width="4.7109375" customWidth="1"/>
    <col min="14" max="16384" width="11.5703125" hidden="1"/>
  </cols>
  <sheetData>
    <row r="1" spans="2:12" ht="42" customHeight="1"/>
    <row r="2" spans="2:12"/>
    <row r="3" spans="2:12">
      <c r="B3" t="s">
        <v>132</v>
      </c>
    </row>
    <row r="4" spans="2:12">
      <c r="B4" t="s">
        <v>133</v>
      </c>
    </row>
    <row r="5" spans="2:12"/>
    <row r="6" spans="2:12">
      <c r="B6" t="s">
        <v>134</v>
      </c>
    </row>
    <row r="7" spans="2:12"/>
    <row r="8" spans="2:12" s="144" customFormat="1" ht="36.6" customHeight="1">
      <c r="B8" s="145" t="s">
        <v>135</v>
      </c>
      <c r="C8" s="145" t="s">
        <v>136</v>
      </c>
      <c r="D8" s="145" t="s">
        <v>137</v>
      </c>
      <c r="E8" s="145" t="s">
        <v>138</v>
      </c>
      <c r="F8" s="145" t="s">
        <v>139</v>
      </c>
      <c r="G8" s="145" t="s">
        <v>140</v>
      </c>
      <c r="H8" s="145" t="s">
        <v>141</v>
      </c>
      <c r="I8" s="145" t="s">
        <v>142</v>
      </c>
      <c r="J8" s="145" t="s">
        <v>143</v>
      </c>
      <c r="K8" s="145" t="s">
        <v>144</v>
      </c>
      <c r="L8" s="145" t="s">
        <v>145</v>
      </c>
    </row>
    <row r="9" spans="2:12">
      <c r="B9" s="142"/>
      <c r="C9" s="142"/>
      <c r="D9" s="142"/>
      <c r="E9" s="142"/>
      <c r="F9" s="142"/>
      <c r="G9" s="142"/>
      <c r="H9" s="141"/>
      <c r="I9" s="142"/>
      <c r="J9" s="142"/>
      <c r="K9" s="142"/>
      <c r="L9" s="142"/>
    </row>
    <row r="10" spans="2:12">
      <c r="B10" s="142"/>
      <c r="C10" s="142"/>
      <c r="D10" s="142"/>
      <c r="E10" s="142"/>
      <c r="F10" s="142"/>
      <c r="G10" s="142"/>
      <c r="H10" s="141"/>
      <c r="I10" s="142"/>
      <c r="J10" s="142"/>
      <c r="K10" s="142"/>
      <c r="L10" s="142"/>
    </row>
    <row r="11" spans="2:12">
      <c r="B11" s="142"/>
      <c r="C11" s="142"/>
      <c r="D11" s="142"/>
      <c r="E11" s="142"/>
      <c r="F11" s="142"/>
      <c r="G11" s="142"/>
      <c r="H11" s="141"/>
      <c r="I11" s="142"/>
      <c r="J11" s="142"/>
      <c r="K11" s="142"/>
      <c r="L11" s="142"/>
    </row>
    <row r="12" spans="2:12">
      <c r="B12" s="142"/>
      <c r="C12" s="142"/>
      <c r="D12" s="142"/>
      <c r="E12" s="142"/>
      <c r="F12" s="142"/>
      <c r="G12" s="142"/>
      <c r="H12" s="141"/>
      <c r="I12" s="142"/>
      <c r="J12" s="142"/>
      <c r="K12" s="142"/>
      <c r="L12" s="142"/>
    </row>
    <row r="13" spans="2:12">
      <c r="B13" s="142"/>
      <c r="C13" s="142"/>
      <c r="D13" s="142"/>
      <c r="E13" s="142"/>
      <c r="F13" s="142"/>
      <c r="G13" s="142"/>
      <c r="H13" s="141"/>
      <c r="I13" s="142"/>
      <c r="J13" s="142"/>
      <c r="K13" s="142"/>
      <c r="L13" s="142"/>
    </row>
    <row r="14" spans="2:12">
      <c r="B14" s="142"/>
      <c r="C14" s="142"/>
      <c r="D14" s="142"/>
      <c r="E14" s="142"/>
      <c r="F14" s="142"/>
      <c r="G14" s="142"/>
      <c r="H14" s="141"/>
      <c r="I14" s="142"/>
      <c r="J14" s="142"/>
      <c r="K14" s="142"/>
      <c r="L14" s="142"/>
    </row>
    <row r="15" spans="2:12">
      <c r="B15" s="142"/>
      <c r="C15" s="142"/>
      <c r="D15" s="142"/>
      <c r="E15" s="142"/>
      <c r="F15" s="142"/>
      <c r="G15" s="142"/>
      <c r="H15" s="141"/>
      <c r="I15" s="142"/>
      <c r="J15" s="142"/>
      <c r="K15" s="142"/>
      <c r="L15" s="142"/>
    </row>
    <row r="16" spans="2:12">
      <c r="B16" s="142"/>
      <c r="C16" s="142"/>
      <c r="D16" s="142"/>
      <c r="E16" s="142"/>
      <c r="F16" s="142"/>
      <c r="G16" s="142"/>
      <c r="H16" s="141"/>
      <c r="I16" s="142"/>
      <c r="J16" s="142"/>
      <c r="K16" s="142"/>
      <c r="L16" s="142"/>
    </row>
    <row r="17" spans="1:12">
      <c r="B17" s="142"/>
      <c r="C17" s="142"/>
      <c r="D17" s="142"/>
      <c r="E17" s="142"/>
      <c r="F17" s="142"/>
      <c r="G17" s="142"/>
      <c r="H17" s="141"/>
      <c r="I17" s="142"/>
      <c r="J17" s="142"/>
      <c r="K17" s="142"/>
      <c r="L17" s="142"/>
    </row>
    <row r="18" spans="1:12">
      <c r="B18" s="142"/>
      <c r="C18" s="142"/>
      <c r="D18" s="142"/>
      <c r="E18" s="142"/>
      <c r="F18" s="142"/>
      <c r="G18" s="142"/>
      <c r="H18" s="141"/>
      <c r="I18" s="142"/>
      <c r="J18" s="142"/>
      <c r="K18" s="142"/>
      <c r="L18" s="142"/>
    </row>
    <row r="19" spans="1:12">
      <c r="B19" s="143"/>
      <c r="C19" s="143"/>
      <c r="D19" s="143"/>
      <c r="E19" s="143"/>
      <c r="F19" s="143"/>
      <c r="G19" s="143"/>
      <c r="H19" s="141"/>
      <c r="I19" s="143"/>
      <c r="J19" s="143"/>
      <c r="K19" s="143"/>
      <c r="L19" s="143"/>
    </row>
    <row r="20" spans="1:12" ht="15">
      <c r="A20" s="9" t="s">
        <v>146</v>
      </c>
      <c r="B20" s="9" t="s">
        <v>147</v>
      </c>
      <c r="G20">
        <f>SUM(G9:G19)</f>
        <v>0</v>
      </c>
      <c r="H20">
        <f>SUM(H9:H19)</f>
        <v>0</v>
      </c>
    </row>
    <row r="21" spans="1:12"/>
    <row r="22" spans="1:12"/>
    <row r="23" spans="1:12">
      <c r="B23" s="19" t="s">
        <v>63</v>
      </c>
    </row>
    <row r="24" spans="1:12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B31F8-FFEE-43F8-AD2D-0FAAC1E0E84D}">
  <sheetPr codeName="Hoja4"/>
  <dimension ref="A1:H96"/>
  <sheetViews>
    <sheetView zoomScale="70" zoomScaleNormal="70" workbookViewId="0">
      <selection activeCell="B10" sqref="B10"/>
    </sheetView>
  </sheetViews>
  <sheetFormatPr defaultColWidth="0" defaultRowHeight="14.45" zeroHeight="1"/>
  <cols>
    <col min="1" max="1" width="2.7109375" customWidth="1"/>
    <col min="2" max="2" width="205.7109375" bestFit="1" customWidth="1"/>
    <col min="3" max="4" width="11.42578125" customWidth="1"/>
    <col min="5" max="5" width="19.7109375" customWidth="1"/>
    <col min="6" max="8" width="11.42578125" customWidth="1"/>
    <col min="9" max="16384" width="11.42578125" hidden="1"/>
  </cols>
  <sheetData>
    <row r="1" spans="1:5"/>
    <row r="2" spans="1:5" ht="18">
      <c r="B2" s="123" t="s">
        <v>148</v>
      </c>
      <c r="D2" s="176" t="s">
        <v>149</v>
      </c>
      <c r="E2" s="176"/>
    </row>
    <row r="3" spans="1:5" ht="18">
      <c r="B3" s="124"/>
      <c r="D3" s="149" t="s">
        <v>133</v>
      </c>
      <c r="E3" s="150"/>
    </row>
    <row r="4" spans="1:5" ht="18">
      <c r="A4" s="146">
        <v>1</v>
      </c>
      <c r="B4" s="148" t="s">
        <v>150</v>
      </c>
      <c r="D4" s="149" t="s">
        <v>151</v>
      </c>
      <c r="E4" s="151"/>
    </row>
    <row r="5" spans="1:5" ht="18">
      <c r="A5" s="146">
        <v>2</v>
      </c>
      <c r="B5" s="147" t="s">
        <v>152</v>
      </c>
      <c r="D5" s="149" t="s">
        <v>153</v>
      </c>
      <c r="E5" s="151"/>
    </row>
    <row r="6" spans="1:5" ht="36">
      <c r="A6" s="146">
        <v>3</v>
      </c>
      <c r="B6" s="147" t="s">
        <v>154</v>
      </c>
      <c r="D6" s="149" t="s">
        <v>155</v>
      </c>
      <c r="E6" s="151"/>
    </row>
    <row r="7" spans="1:5" ht="18">
      <c r="A7" s="146">
        <v>4</v>
      </c>
      <c r="B7" s="147" t="s">
        <v>156</v>
      </c>
    </row>
    <row r="8" spans="1:5" ht="18">
      <c r="A8" s="146">
        <v>5</v>
      </c>
      <c r="B8" s="147" t="s">
        <v>157</v>
      </c>
      <c r="D8" s="177" t="s">
        <v>63</v>
      </c>
      <c r="E8" s="177"/>
    </row>
    <row r="9" spans="1:5" ht="18">
      <c r="A9" s="146">
        <v>6</v>
      </c>
      <c r="B9" s="125" t="s">
        <v>158</v>
      </c>
    </row>
    <row r="10" spans="1:5" ht="18">
      <c r="A10" s="146">
        <v>7</v>
      </c>
      <c r="B10" s="147" t="s">
        <v>159</v>
      </c>
    </row>
    <row r="11" spans="1:5" ht="18">
      <c r="B11" s="126"/>
    </row>
    <row r="12" spans="1:5"/>
    <row r="13" spans="1:5"/>
    <row r="14" spans="1:5">
      <c r="B14" t="s">
        <v>160</v>
      </c>
    </row>
    <row r="15" spans="1:5"/>
    <row r="16" spans="1:5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 spans="2:2"/>
    <row r="34" spans="2:2"/>
    <row r="35" spans="2:2"/>
    <row r="36" spans="2:2"/>
    <row r="37" spans="2:2"/>
    <row r="38" spans="2:2"/>
    <row r="39" spans="2:2">
      <c r="B39" s="11"/>
    </row>
    <row r="40" spans="2:2"/>
    <row r="41" spans="2:2"/>
    <row r="42" spans="2:2"/>
    <row r="43" spans="2:2"/>
    <row r="44" spans="2:2"/>
    <row r="45" spans="2:2"/>
    <row r="46" spans="2:2">
      <c r="B46" t="s">
        <v>161</v>
      </c>
    </row>
    <row r="47" spans="2:2"/>
    <row r="48" spans="2: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 spans="2:2"/>
    <row r="66" spans="2:2"/>
    <row r="67" spans="2:2"/>
    <row r="68" spans="2:2"/>
    <row r="69" spans="2:2"/>
    <row r="70" spans="2:2"/>
    <row r="71" spans="2:2"/>
    <row r="72" spans="2:2"/>
    <row r="73" spans="2:2"/>
    <row r="74" spans="2:2"/>
    <row r="75" spans="2:2"/>
    <row r="76" spans="2:2"/>
    <row r="77" spans="2:2"/>
    <row r="78" spans="2:2">
      <c r="B78" s="11"/>
    </row>
    <row r="79" spans="2:2">
      <c r="B79" t="s">
        <v>162</v>
      </c>
    </row>
    <row r="80" spans="2:2">
      <c r="B80" s="127" t="s">
        <v>163</v>
      </c>
    </row>
    <row r="81" spans="2:2">
      <c r="B81" s="11"/>
    </row>
    <row r="82" spans="2:2"/>
    <row r="83" spans="2:2"/>
    <row r="84" spans="2:2"/>
    <row r="85" spans="2:2"/>
    <row r="86" spans="2:2"/>
    <row r="87" spans="2:2"/>
    <row r="88" spans="2:2"/>
    <row r="89" spans="2:2"/>
    <row r="90" spans="2:2"/>
    <row r="91" spans="2:2"/>
    <row r="92" spans="2:2"/>
    <row r="93" spans="2:2"/>
    <row r="94" spans="2:2"/>
    <row r="95" spans="2:2"/>
    <row r="96" spans="2:2"/>
  </sheetData>
  <mergeCells count="2">
    <mergeCell ref="D2:E2"/>
    <mergeCell ref="D8:E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9481DC0400B0643A4C7FD6005397C62" ma:contentTypeVersion="3" ma:contentTypeDescription="Crear nuevo documento." ma:contentTypeScope="" ma:versionID="fd3ffabcdb16e14ab2250f19eb9449fa">
  <xsd:schema xmlns:xsd="http://www.w3.org/2001/XMLSchema" xmlns:xs="http://www.w3.org/2001/XMLSchema" xmlns:p="http://schemas.microsoft.com/office/2006/metadata/properties" xmlns:ns2="9a88a650-d7cc-4be8-8946-b58b6fb39fbf" targetNamespace="http://schemas.microsoft.com/office/2006/metadata/properties" ma:root="true" ma:fieldsID="cccfbefa34f74f405a536008279fab8e" ns2:_="">
    <xsd:import namespace="9a88a650-d7cc-4be8-8946-b58b6fb39f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88a650-d7cc-4be8-8946-b58b6fb39f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0B32A8-C077-48D9-95EA-0DA03D525D1D}"/>
</file>

<file path=customXml/itemProps2.xml><?xml version="1.0" encoding="utf-8"?>
<ds:datastoreItem xmlns:ds="http://schemas.openxmlformats.org/officeDocument/2006/customXml" ds:itemID="{B173BCA0-118A-4B92-B9DC-09A9C760063A}"/>
</file>

<file path=customXml/itemProps3.xml><?xml version="1.0" encoding="utf-8"?>
<ds:datastoreItem xmlns:ds="http://schemas.openxmlformats.org/officeDocument/2006/customXml" ds:itemID="{28F34B31-17FA-4518-897A-E54E29BDBA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León Anabalón</dc:creator>
  <cp:keywords/>
  <dc:description/>
  <cp:lastModifiedBy>Bastián Leonel Arredondo Aceituno</cp:lastModifiedBy>
  <cp:revision/>
  <dcterms:created xsi:type="dcterms:W3CDTF">2020-06-11T19:36:01Z</dcterms:created>
  <dcterms:modified xsi:type="dcterms:W3CDTF">2025-06-24T22:29:13Z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0x01010049481DC0400B0643A4C7FD6005397C62</vt:lpwstr>
  </property>
</Properties>
</file>